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mdotgov.sharepoint.com/sites/EnvorionmentandSustainableTransportation/Shared Documents/ATM/Bikeways Grant Program/Admin Documents/Cost Estimator Updates/2025 update/"/>
    </mc:Choice>
  </mc:AlternateContent>
  <xr:revisionPtr revIDLastSave="93" documentId="14_{0E4F7032-F7E1-4A61-84BD-55CEE74B8C45}" xr6:coauthVersionLast="47" xr6:coauthVersionMax="47" xr10:uidLastSave="{5C4C70F7-E842-44E6-AA6A-F97748DBB872}"/>
  <workbookProtection workbookAlgorithmName="SHA-512" workbookHashValue="LMsynAIzOO45YWtgpCyp5eUn3+aAFGcsHe3gtGQcO8gLTk158liJmkUQE3TONmx6iCNODO/DFLEVztwyLSq79w==" workbookSaltValue="kwyBWzi/MFOhKli7As9Oow==" workbookSpinCount="100000" lockStructure="1"/>
  <bookViews>
    <workbookView xWindow="28680" yWindow="-120" windowWidth="29040" windowHeight="15720" tabRatio="882" activeTab="3" xr2:uid="{679FE14C-A3D4-420C-8776-E732C25A7271}"/>
  </bookViews>
  <sheets>
    <sheet name="INTRO" sheetId="19" r:id="rId1"/>
    <sheet name="Feasibility" sheetId="9" r:id="rId2"/>
    <sheet name="Semifinal Design" sheetId="22" r:id="rId3"/>
    <sheet name="Final Design" sheetId="23" r:id="rId4"/>
    <sheet name="Reference Data" sheetId="24" state="hidden" r:id="rId5"/>
  </sheets>
  <definedNames>
    <definedName name="_xlnm._FilterDatabase" localSheetId="4" hidden="1">'Reference Data'!$A$1:$G$1</definedName>
    <definedName name="_xlnm.Print_Area" localSheetId="1">Feasibility!$A$1:$AD$1</definedName>
    <definedName name="_xlnm.Print_Area" localSheetId="3">'Final Design'!$A$1:$AD$1</definedName>
    <definedName name="_xlnm.Print_Area" localSheetId="0">INTRO!$A$1:$G$4</definedName>
    <definedName name="_xlnm.Print_Area" localSheetId="2">'Semifinal Design'!$A$1:$AD$1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8" i="23" l="1"/>
  <c r="G8" i="22"/>
  <c r="G5" i="22"/>
  <c r="G6" i="22"/>
  <c r="G5" i="23"/>
  <c r="G7" i="23"/>
  <c r="G17" i="23"/>
  <c r="G19" i="23"/>
  <c r="G16" i="23"/>
  <c r="G12" i="23"/>
  <c r="G11" i="23"/>
  <c r="G13" i="23" s="1"/>
  <c r="G6" i="23"/>
  <c r="G8" i="23" l="1"/>
  <c r="G20" i="23"/>
  <c r="G9" i="22"/>
  <c r="G13" i="22"/>
  <c r="G14" i="22"/>
  <c r="G12" i="22"/>
  <c r="G7" i="22"/>
  <c r="G13" i="9"/>
  <c r="G14" i="9"/>
  <c r="G9" i="9"/>
  <c r="G8" i="9"/>
  <c r="G7" i="9"/>
  <c r="G6" i="9"/>
  <c r="G5" i="9"/>
  <c r="G10" i="9" l="1"/>
  <c r="G15" i="22"/>
  <c r="G21" i="23"/>
  <c r="G15" i="9" l="1"/>
  <c r="G16" i="22" l="1"/>
  <c r="G16" i="9"/>
</calcChain>
</file>

<file path=xl/sharedStrings.xml><?xml version="1.0" encoding="utf-8"?>
<sst xmlns="http://schemas.openxmlformats.org/spreadsheetml/2006/main" count="456" uniqueCount="141">
  <si>
    <t>Planning Level Cost Estimating Tool For Bicycle Infrastructure Projects</t>
  </si>
  <si>
    <t xml:space="preserve">This tool was developed by the Maryland Department of Transportation (MDOT) to provide guidance to local jurisdictions on project costs associated with planning and designing bicycle facilities. 
Cost estimates included in this tool were sourced from Bikeways Network Program projects from 2023-2025: 18 projects from these grant cycles were reviewed and included as references for these estimates (listed in "Reference Data"). 
This tool includes common planning level expenses for three design stages: feasibility, semifinal design, and final design. This tool does not account for all expected costs and is not intended to serve as a substitute for third-party cost estimates. </t>
  </si>
  <si>
    <t>Review the MDOT Bikeways Network Program Application Recommendations &amp; Project Deliverables for detailed project tasks and deliverables.</t>
  </si>
  <si>
    <t xml:space="preserve">This tool provides ranges for potential costs categorized as low, mid, and high. Users should select the appropriate cost range in the orange fields to calculate total project costs. Users should use their best judgement to select the appropriate cost range based on project scope and jurisdiction size. </t>
  </si>
  <si>
    <t>Feasibility Studies and Preliminary Design (Average Costs)</t>
  </si>
  <si>
    <t xml:space="preserve">Instructions: In orange shaded cells, select the cost level appropriate for your project. This is based on project scope and jurisdiction size.  </t>
  </si>
  <si>
    <t>30% Design</t>
  </si>
  <si>
    <t>Tasks</t>
  </si>
  <si>
    <t>Low Cost</t>
  </si>
  <si>
    <t>Mid Cost</t>
  </si>
  <si>
    <t>High Cost</t>
  </si>
  <si>
    <t>Cost Selection</t>
  </si>
  <si>
    <t>Project Cost</t>
  </si>
  <si>
    <t>Existing Conditions Analysis</t>
  </si>
  <si>
    <t>N/A</t>
  </si>
  <si>
    <t xml:space="preserve">Alternatives Analysis </t>
  </si>
  <si>
    <t>High</t>
  </si>
  <si>
    <t>30% Design/Concept Plans</t>
  </si>
  <si>
    <t>Mid</t>
  </si>
  <si>
    <t>Public Engagement</t>
  </si>
  <si>
    <t>Low</t>
  </si>
  <si>
    <t>Project Management</t>
  </si>
  <si>
    <t>Subtotal</t>
  </si>
  <si>
    <t>Survey/Natural Resource Inventory</t>
  </si>
  <si>
    <t xml:space="preserve">Tasks </t>
  </si>
  <si>
    <t>Nontidal Wetlands Investigation*</t>
  </si>
  <si>
    <t>Topographic/Natural Resources Survey</t>
  </si>
  <si>
    <t>Total</t>
  </si>
  <si>
    <t>*Costs are extrapolated from one project example. Rounded cost from real project is represented as mid cost range.</t>
  </si>
  <si>
    <t>Semifinal Design (Average Costs)</t>
  </si>
  <si>
    <t>Natural Resource Inventory</t>
  </si>
  <si>
    <t>Utility Designation/Engineering</t>
  </si>
  <si>
    <t>65% Design Plans</t>
  </si>
  <si>
    <t>Final Design (Average Cost)</t>
  </si>
  <si>
    <t>NEPA</t>
  </si>
  <si>
    <t>SWM Plan Development Review</t>
  </si>
  <si>
    <t>Kickoff, Data Collection, SWM Concept*</t>
  </si>
  <si>
    <t xml:space="preserve">Mandatory Referral* </t>
  </si>
  <si>
    <t xml:space="preserve">Final Plan Design </t>
  </si>
  <si>
    <t>Pre-Construction</t>
  </si>
  <si>
    <t>100% Design Plans</t>
  </si>
  <si>
    <t>Project</t>
  </si>
  <si>
    <t>Jurisdiction</t>
  </si>
  <si>
    <t>Design Level</t>
  </si>
  <si>
    <t>Year</t>
  </si>
  <si>
    <t>Categorized/Grouped Task</t>
  </si>
  <si>
    <t>Cost</t>
  </si>
  <si>
    <t>Notes (if applicable)</t>
  </si>
  <si>
    <t>BGE Connector Trail</t>
  </si>
  <si>
    <t>Baltimore City</t>
  </si>
  <si>
    <t>Semifinal</t>
  </si>
  <si>
    <t>Natural Resources Inventory</t>
  </si>
  <si>
    <t>Topographic and Natural Resources Survey</t>
  </si>
  <si>
    <t>60/65% Design Plans</t>
  </si>
  <si>
    <t>Reported as 65% Design and Engineering. Categorized here as 65% Design Plans to represent all effort to produce design plans.</t>
  </si>
  <si>
    <t>WB&amp;A Trail Phase IV</t>
  </si>
  <si>
    <t>Anne Arundel County</t>
  </si>
  <si>
    <t>Final Design</t>
  </si>
  <si>
    <t>Total Final Design Cost</t>
  </si>
  <si>
    <t>Indian Head Rail Trail Extension - Phase 1 Engineering</t>
  </si>
  <si>
    <t>Charles County</t>
  </si>
  <si>
    <t>Total Semifinal Design Cost</t>
  </si>
  <si>
    <t>New Connecting Bike Paths</t>
  </si>
  <si>
    <t>Town of North East</t>
  </si>
  <si>
    <t>Feasibility</t>
  </si>
  <si>
    <t>Alternatives Analysis</t>
  </si>
  <si>
    <t>Includes presentation of analysis</t>
  </si>
  <si>
    <t>Sum of concept plans and report (assumed to be summary of efforts and findings)</t>
  </si>
  <si>
    <t>Hanover Parkway Bikeway Final Design</t>
  </si>
  <si>
    <t>City of Greenbelt</t>
  </si>
  <si>
    <t>Harford Road Phase II</t>
  </si>
  <si>
    <t xml:space="preserve"> Roughly $2,000 for one public meeting &amp; $350 for one stakeholder meeting</t>
  </si>
  <si>
    <t>Bay Ridge Avenue Bikeway</t>
  </si>
  <si>
    <t>City of Annapolis</t>
  </si>
  <si>
    <t>Reported as Design (up to 30%). Categorized here as 30% Design Plans to represent all effort to produce design plans.</t>
  </si>
  <si>
    <t>Boston Street Connector</t>
  </si>
  <si>
    <t>City of Baltimore</t>
  </si>
  <si>
    <t xml:space="preserve">Semi-final </t>
  </si>
  <si>
    <t>Right of Way/Easement Survey categorized as Topographic and Natural Resources Survey</t>
  </si>
  <si>
    <t>Sum of Subsurface Utility Engineering and Utility Test Pitting/Subsurface</t>
  </si>
  <si>
    <t>Final Geotechnical Investigation categorized as Natural Resources Inventory</t>
  </si>
  <si>
    <t>Includes Hydrology and Hydraulic Design and Traffic Signal Design</t>
  </si>
  <si>
    <t>Oakland to Herrington Manor State Park Trail Feasibility Study</t>
  </si>
  <si>
    <t>Garrett County</t>
  </si>
  <si>
    <t>75% of costs reported as Data Collection, Analysis, Fieldwork, &amp; Public Engagement</t>
  </si>
  <si>
    <t>25% of costs reported as Data Collection, Analysis, Fieldwork, &amp; Public Engagement</t>
  </si>
  <si>
    <t>Alternatives Development and Refinement categorized as Alternatives Analysis</t>
  </si>
  <si>
    <t>Draft &amp; Final Booklet categorized as 30% Design/Concept Plans</t>
  </si>
  <si>
    <t>Havre de Grace - Feasibility Study and Design</t>
  </si>
  <si>
    <t>City of Havre de Grace</t>
  </si>
  <si>
    <t>Base Plan &amp; Existing Conditions categorized as Existing Conditions Analysis</t>
  </si>
  <si>
    <t>Sum of Preferred Alternative and BODR &amp; Path Forward Report. Assumed to collectively be final deliverable (concept plan)</t>
  </si>
  <si>
    <t>Metropolitan Branch Trail Upgrade</t>
  </si>
  <si>
    <t>City of Takoma Park</t>
  </si>
  <si>
    <t>Sum of Utility Designation, Test Holes, Drilling &amp; Testing</t>
  </si>
  <si>
    <t>Kickoff, Data Collection, SWM Concept</t>
  </si>
  <si>
    <t>Mandatory Referral</t>
  </si>
  <si>
    <t>Reported as Semifinal Design. Categorized here as 65% Design Plans to represent all effort to produce design plans.</t>
  </si>
  <si>
    <t>Agency Permit, Approvals</t>
  </si>
  <si>
    <t>100% Design Plan</t>
  </si>
  <si>
    <t>Sum of Final Design and 100% Documents</t>
  </si>
  <si>
    <t>60% of costs reported as Project Management, Meetings, Public Outreach</t>
  </si>
  <si>
    <t>40% of costs reported as Project Management, Meetings, Public Outreach</t>
  </si>
  <si>
    <t>Oxford Park Connector</t>
  </si>
  <si>
    <t>Town of Oxford</t>
  </si>
  <si>
    <t>Topographic Survey, Right of Way Survey, Collect Site Information categorized as Topographic and Natural Resources Survey</t>
  </si>
  <si>
    <t>Walk and Stake Route with Stakeholders categorized as Public Engagement</t>
  </si>
  <si>
    <t>Nontidal Wetlands Delineation</t>
  </si>
  <si>
    <t>Reported as 30% Design. Categorized here as 30% Design Plans to represent all effort to produce design plans.</t>
  </si>
  <si>
    <t>South Shore Trail to B&amp;A Trail Network Gaps</t>
  </si>
  <si>
    <t>Sum of Side-Path Feasibility Study, Schematic Design, and Design Development</t>
  </si>
  <si>
    <t>Geotechnical Investigation categorized as Natural Resources Inventory</t>
  </si>
  <si>
    <t>Survey and Data Collection categorized as Topographic and Natural Resources Survey</t>
  </si>
  <si>
    <t>Frederick &amp; Pennsylvania Rail Trail, Phase 2 &amp; 3 100% Design</t>
  </si>
  <si>
    <t>Frederick County</t>
  </si>
  <si>
    <t xml:space="preserve">Final Design </t>
  </si>
  <si>
    <t>Sum of Topographic/Boundary and Civil/Landscape Services</t>
  </si>
  <si>
    <t>Sum of Schematic Design Meetings, 65% Civil/Land Services, 65% Cost Estimate, and 65% Design Meetings</t>
  </si>
  <si>
    <t>Sum of 95% Civil/Land Services, 95% Cost Estimate, 95% Design Meetings, 100% Civil/Land Services, and 100% Design Meetings</t>
  </si>
  <si>
    <t xml:space="preserve">Sum of Permit Processing, PS&amp;E/IFB, Bidding Phase Services, Construction Phase Services, </t>
  </si>
  <si>
    <t>Subsurface Utilities categorized as Utility Designation/Engineering</t>
  </si>
  <si>
    <t>I-270/NIST Shared Use Path</t>
  </si>
  <si>
    <t>City of Gaithersburg</t>
  </si>
  <si>
    <t>Sum of Geotechnical Investigation Analysis, Geotechnical Soil Borings, and Test Pits</t>
  </si>
  <si>
    <t>Includes Kick Off Meeting and Project Close Out</t>
  </si>
  <si>
    <t>Data Collection and Document Review categorized as Existing Conditions Analysis</t>
  </si>
  <si>
    <t xml:space="preserve">Sum of 90% Design and 100% Design. Categorized here as 100% Design Plans to represent all effort to produce design plans. </t>
  </si>
  <si>
    <t>Sum of Bidding Assistance, RFI Review and Response, Construction Submittals, Construction Administration Service, Final Right of Way Stakeout Services, Right of Way Services, and Permit Reimbursables</t>
  </si>
  <si>
    <t>Galena Shared-Use Path</t>
  </si>
  <si>
    <t>Town of Galena</t>
  </si>
  <si>
    <t xml:space="preserve">Feasibility </t>
  </si>
  <si>
    <t>Total 30% Design Costs</t>
  </si>
  <si>
    <t>Cherry Lane Sidepath</t>
  </si>
  <si>
    <t>City of Laurel</t>
  </si>
  <si>
    <t>Includes Traffic Analysis</t>
  </si>
  <si>
    <t>St. Michael's Shared-Use Path Feasibility Study</t>
  </si>
  <si>
    <t>Town of St. Michaels</t>
  </si>
  <si>
    <t>Site Investigations categorized as Existing Conditions Analysis</t>
  </si>
  <si>
    <t xml:space="preserve">Sum of Feasibility Study, Feasibility Determinations, and Alternatives Analysis </t>
  </si>
  <si>
    <t xml:space="preserve">There are many project elements that affect costs. Variables to consider when selecting the appropriate cost range include: the number of sites in existing condtions, number of alternatives evaluated, number of engagement events, etc. </t>
  </si>
  <si>
    <r>
      <rPr>
        <b/>
        <sz val="11"/>
        <color theme="1"/>
        <rFont val="Calibri"/>
        <family val="2"/>
        <scheme val="minor"/>
      </rPr>
      <t>Updated:</t>
    </r>
    <r>
      <rPr>
        <sz val="11"/>
        <color theme="1"/>
        <rFont val="Calibri"/>
        <family val="2"/>
        <scheme val="minor"/>
      </rPr>
      <t xml:space="preserve"> August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</si>
</sst>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00"/>
    <numFmt numFmtId="165" formatCode="&quot;$&quot;#,##0"/>
  </numFmts>
  <fonts count="19" x14ac:knownFonts="1">
    <font>
      <sz val="11"/>
      <color theme="1"/>
      <name val="Calibri"/>
      <family val="2"/>
      <scheme val="minor"/>
    </font>
    <font>
      <b/>
      <sz val="11"/>
      <color theme="1"/>
      <name val="Calibri"/>
      <family val="2"/>
      <scheme val="minor"/>
    </font>
    <font>
      <sz val="11"/>
      <color theme="0"/>
      <name val="Calibri"/>
      <family val="2"/>
      <scheme val="minor"/>
    </font>
    <font>
      <b/>
      <sz val="14"/>
      <color theme="0"/>
      <name val="Calibri"/>
      <family val="2"/>
      <scheme val="minor"/>
    </font>
    <font>
      <b/>
      <sz val="12"/>
      <name val="Calibri"/>
      <family val="2"/>
      <scheme val="minor"/>
    </font>
    <font>
      <sz val="12"/>
      <name val="Calibri"/>
      <family val="2"/>
      <scheme val="minor"/>
    </font>
    <font>
      <b/>
      <sz val="16"/>
      <color theme="0"/>
      <name val="Calibri"/>
      <family val="2"/>
      <scheme val="minor"/>
    </font>
    <font>
      <sz val="11"/>
      <color rgb="FF3F3F76"/>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sz val="9"/>
      <color theme="1"/>
      <name val="Segoe UI"/>
      <family val="2"/>
    </font>
    <font>
      <sz val="9"/>
      <color theme="1"/>
      <name val="Calibri"/>
      <family val="2"/>
      <scheme val="minor"/>
    </font>
    <font>
      <u/>
      <sz val="11"/>
      <color theme="10"/>
      <name val="Calibri"/>
      <family val="2"/>
      <scheme val="minor"/>
    </font>
    <font>
      <b/>
      <sz val="11"/>
      <color rgb="FFFF0000"/>
      <name val="Calibri"/>
      <family val="2"/>
      <scheme val="minor"/>
    </font>
    <font>
      <sz val="12"/>
      <color rgb="FF3F3F76"/>
      <name val="Calibri"/>
      <family val="2"/>
      <scheme val="minor"/>
    </font>
    <font>
      <b/>
      <sz val="12"/>
      <color rgb="FF3F3F76"/>
      <name val="Calibri"/>
      <family val="2"/>
      <scheme val="minor"/>
    </font>
    <font>
      <b/>
      <sz val="18"/>
      <color theme="0"/>
      <name val="Calibri"/>
      <family val="2"/>
      <scheme val="minor"/>
    </font>
    <font>
      <sz val="11"/>
      <name val="Calibri"/>
      <family val="2"/>
      <scheme val="minor"/>
    </font>
  </fonts>
  <fills count="7">
    <fill>
      <patternFill patternType="none"/>
    </fill>
    <fill>
      <patternFill patternType="gray125"/>
    </fill>
    <fill>
      <patternFill patternType="solid">
        <fgColor theme="0" tint="-0.499984740745262"/>
        <bgColor indexed="64"/>
      </patternFill>
    </fill>
    <fill>
      <patternFill patternType="solid">
        <fgColor rgb="FFFFCC99"/>
      </patternFill>
    </fill>
    <fill>
      <patternFill patternType="solid">
        <fgColor theme="0" tint="-0.14999847407452621"/>
        <bgColor indexed="64"/>
      </patternFill>
    </fill>
    <fill>
      <patternFill patternType="solid">
        <fgColor rgb="FFFFCC99"/>
        <bgColor indexed="64"/>
      </patternFill>
    </fill>
    <fill>
      <patternFill patternType="solid">
        <fgColor theme="1" tint="0.34998626667073579"/>
        <bgColor indexed="64"/>
      </patternFill>
    </fill>
  </fills>
  <borders count="44">
    <border>
      <left/>
      <right/>
      <top/>
      <bottom/>
      <diagonal/>
    </border>
    <border>
      <left/>
      <right/>
      <top/>
      <bottom style="thin">
        <color theme="0" tint="-4.9989318521683403E-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style="medium">
        <color indexed="64"/>
      </top>
      <bottom style="thin">
        <color theme="0"/>
      </bottom>
      <diagonal/>
    </border>
    <border>
      <left style="medium">
        <color indexed="64"/>
      </left>
      <right/>
      <top/>
      <bottom style="thin">
        <color theme="0" tint="-4.9989318521683403E-2"/>
      </bottom>
      <diagonal/>
    </border>
    <border>
      <left/>
      <right/>
      <top/>
      <bottom style="thin">
        <color indexed="64"/>
      </bottom>
      <diagonal/>
    </border>
    <border>
      <left/>
      <right/>
      <top/>
      <bottom style="double">
        <color indexed="64"/>
      </bottom>
      <diagonal/>
    </border>
    <border>
      <left/>
      <right/>
      <top style="thin">
        <color indexed="64"/>
      </top>
      <bottom style="double">
        <color indexed="64"/>
      </bottom>
      <diagonal/>
    </border>
    <border>
      <left style="medium">
        <color indexed="64"/>
      </left>
      <right/>
      <top style="medium">
        <color indexed="64"/>
      </top>
      <bottom style="thin">
        <color theme="0" tint="-4.9989318521683403E-2"/>
      </bottom>
      <diagonal/>
    </border>
    <border>
      <left/>
      <right/>
      <top style="medium">
        <color indexed="64"/>
      </top>
      <bottom style="thin">
        <color theme="0" tint="-4.9989318521683403E-2"/>
      </bottom>
      <diagonal/>
    </border>
    <border>
      <left style="medium">
        <color indexed="64"/>
      </left>
      <right/>
      <top/>
      <bottom style="thin">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rgb="FF7F7F7F"/>
      </left>
      <right style="thin">
        <color rgb="FF7F7F7F"/>
      </right>
      <top style="thin">
        <color rgb="FF7F7F7F"/>
      </top>
      <bottom style="thin">
        <color rgb="FF7F7F7F"/>
      </bottom>
      <diagonal/>
    </border>
    <border>
      <left/>
      <right style="medium">
        <color indexed="64"/>
      </right>
      <top style="medium">
        <color indexed="64"/>
      </top>
      <bottom style="thin">
        <color rgb="FF7F7F7F"/>
      </bottom>
      <diagonal/>
    </border>
    <border>
      <left style="medium">
        <color indexed="64"/>
      </left>
      <right/>
      <top style="medium">
        <color indexed="64"/>
      </top>
      <bottom style="thin">
        <color rgb="FF7F7F7F"/>
      </bottom>
      <diagonal/>
    </border>
    <border>
      <left/>
      <right/>
      <top style="medium">
        <color indexed="64"/>
      </top>
      <bottom style="thin">
        <color rgb="FF7F7F7F"/>
      </bottom>
      <diagonal/>
    </border>
    <border>
      <left/>
      <right/>
      <top style="thin">
        <color rgb="FF7F7F7F"/>
      </top>
      <bottom style="medium">
        <color indexed="64"/>
      </bottom>
      <diagonal/>
    </border>
    <border>
      <left/>
      <right style="medium">
        <color indexed="64"/>
      </right>
      <top style="thin">
        <color rgb="FF7F7F7F"/>
      </top>
      <bottom style="medium">
        <color indexed="64"/>
      </bottom>
      <diagonal/>
    </border>
    <border>
      <left style="medium">
        <color indexed="64"/>
      </left>
      <right/>
      <top style="thin">
        <color rgb="FF7F7F7F"/>
      </top>
      <bottom style="medium">
        <color indexed="64"/>
      </bottom>
      <diagonal/>
    </border>
    <border>
      <left/>
      <right style="medium">
        <color indexed="64"/>
      </right>
      <top style="medium">
        <color indexed="64"/>
      </top>
      <bottom style="thin">
        <color theme="0" tint="-4.9989318521683403E-2"/>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double">
        <color indexed="64"/>
      </top>
      <bottom style="medium">
        <color indexed="64"/>
      </bottom>
      <diagonal/>
    </border>
    <border>
      <left/>
      <right style="medium">
        <color indexed="64"/>
      </right>
      <top/>
      <bottom style="thin">
        <color indexed="64"/>
      </bottom>
      <diagonal/>
    </border>
    <border>
      <left/>
      <right/>
      <top style="thin">
        <color rgb="FF7F7F7F"/>
      </top>
      <bottom/>
      <diagonal/>
    </border>
    <border>
      <left/>
      <right/>
      <top style="thin">
        <color indexed="64"/>
      </top>
      <bottom style="medium">
        <color indexed="64"/>
      </bottom>
      <diagonal/>
    </border>
    <border>
      <left/>
      <right/>
      <top style="thin">
        <color rgb="FF7F7F7F"/>
      </top>
      <bottom style="thin">
        <color rgb="FF7F7F7F"/>
      </bottom>
      <diagonal/>
    </border>
    <border>
      <left/>
      <right style="medium">
        <color indexed="64"/>
      </right>
      <top style="thin">
        <color rgb="FF7F7F7F"/>
      </top>
      <bottom style="thin">
        <color rgb="FF7F7F7F"/>
      </bottom>
      <diagonal/>
    </border>
    <border>
      <left/>
      <right/>
      <top style="thin">
        <color theme="0"/>
      </top>
      <bottom/>
      <diagonal/>
    </border>
    <border>
      <left style="thin">
        <color rgb="FF7F7F7F"/>
      </left>
      <right style="medium">
        <color indexed="64"/>
      </right>
      <top style="thin">
        <color rgb="FF7F7F7F"/>
      </top>
      <bottom style="thin">
        <color indexed="64"/>
      </bottom>
      <diagonal/>
    </border>
    <border>
      <left style="thin">
        <color rgb="FF7F7F7F"/>
      </left>
      <right style="thin">
        <color rgb="FF7F7F7F"/>
      </right>
      <top style="thin">
        <color rgb="FF7F7F7F"/>
      </top>
      <bottom style="thin">
        <color indexed="64"/>
      </bottom>
      <diagonal/>
    </border>
  </borders>
  <cellStyleXfs count="5">
    <xf numFmtId="0" fontId="0" fillId="0" borderId="0"/>
    <xf numFmtId="0" fontId="7" fillId="3" borderId="25" applyNumberFormat="0" applyAlignment="0" applyProtection="0"/>
    <xf numFmtId="44" fontId="8" fillId="0" borderId="0" applyFont="0" applyFill="0" applyBorder="0" applyAlignment="0" applyProtection="0"/>
    <xf numFmtId="0" fontId="8" fillId="0" borderId="0"/>
    <xf numFmtId="0" fontId="13" fillId="0" borderId="0" applyNumberFormat="0" applyFill="0" applyBorder="0" applyAlignment="0" applyProtection="0"/>
  </cellStyleXfs>
  <cellXfs count="137">
    <xf numFmtId="0" fontId="0" fillId="0" borderId="0" xfId="0"/>
    <xf numFmtId="0" fontId="0" fillId="0" borderId="0" xfId="0" applyAlignment="1">
      <alignment vertical="center" wrapText="1"/>
    </xf>
    <xf numFmtId="0" fontId="0" fillId="0" borderId="0" xfId="0" applyAlignment="1">
      <alignment horizontal="center" vertical="center" wrapText="1"/>
    </xf>
    <xf numFmtId="1" fontId="0" fillId="0" borderId="0" xfId="0" applyNumberFormat="1" applyAlignment="1">
      <alignment horizontal="center" vertical="center" wrapText="1"/>
    </xf>
    <xf numFmtId="2" fontId="0" fillId="0" borderId="0" xfId="0" applyNumberFormat="1" applyAlignment="1">
      <alignment horizontal="center" vertical="center" wrapText="1"/>
    </xf>
    <xf numFmtId="2" fontId="0" fillId="0" borderId="0" xfId="0" applyNumberFormat="1" applyAlignment="1">
      <alignment horizontal="left" vertical="center" wrapText="1"/>
    </xf>
    <xf numFmtId="2" fontId="1" fillId="0" borderId="0" xfId="0" applyNumberFormat="1" applyFont="1" applyAlignment="1">
      <alignment horizontal="left" vertical="center" wrapText="1"/>
    </xf>
    <xf numFmtId="165" fontId="0" fillId="0" borderId="0" xfId="0" applyNumberFormat="1" applyAlignment="1">
      <alignment horizontal="center" vertical="center" wrapText="1"/>
    </xf>
    <xf numFmtId="164" fontId="0" fillId="0" borderId="0" xfId="0" applyNumberFormat="1"/>
    <xf numFmtId="165" fontId="0" fillId="0" borderId="0" xfId="0" applyNumberFormat="1"/>
    <xf numFmtId="0" fontId="0" fillId="0" borderId="0" xfId="0" quotePrefix="1" applyAlignment="1">
      <alignment horizontal="left" vertical="top"/>
    </xf>
    <xf numFmtId="0" fontId="0" fillId="0" borderId="6" xfId="0" applyBorder="1" applyAlignment="1">
      <alignment vertical="center" wrapText="1"/>
    </xf>
    <xf numFmtId="165" fontId="1" fillId="0" borderId="0" xfId="0" applyNumberFormat="1" applyFont="1" applyAlignment="1">
      <alignment horizontal="center" vertical="center" wrapText="1"/>
    </xf>
    <xf numFmtId="3" fontId="0" fillId="0" borderId="0" xfId="0" applyNumberFormat="1" applyAlignment="1">
      <alignment horizontal="center" vertical="center" wrapText="1"/>
    </xf>
    <xf numFmtId="0" fontId="2" fillId="2" borderId="15" xfId="0" applyFont="1" applyFill="1" applyBorder="1" applyAlignment="1">
      <alignment vertical="center" wrapText="1"/>
    </xf>
    <xf numFmtId="0" fontId="5" fillId="0" borderId="5" xfId="0" applyFont="1" applyBorder="1" applyAlignment="1">
      <alignment horizontal="left" vertical="center" wrapText="1"/>
    </xf>
    <xf numFmtId="2" fontId="0" fillId="0" borderId="0" xfId="0" applyNumberFormat="1" applyAlignment="1">
      <alignment horizontal="left" vertical="center"/>
    </xf>
    <xf numFmtId="0" fontId="6" fillId="0" borderId="10" xfId="0" applyFont="1" applyBorder="1" applyAlignment="1">
      <alignment vertical="center" wrapText="1"/>
    </xf>
    <xf numFmtId="0" fontId="0" fillId="0" borderId="0" xfId="0" quotePrefix="1" applyAlignment="1">
      <alignment vertical="top" wrapText="1"/>
    </xf>
    <xf numFmtId="0" fontId="0" fillId="0" borderId="0" xfId="0" applyAlignment="1">
      <alignment vertical="top" wrapText="1"/>
    </xf>
    <xf numFmtId="0" fontId="0" fillId="0" borderId="0" xfId="0" applyAlignment="1">
      <alignment vertical="top"/>
    </xf>
    <xf numFmtId="0" fontId="0" fillId="0" borderId="5" xfId="0" applyBorder="1" applyAlignment="1">
      <alignment horizontal="center" vertical="center" wrapText="1"/>
    </xf>
    <xf numFmtId="0" fontId="2" fillId="2" borderId="16" xfId="0" applyFont="1" applyFill="1" applyBorder="1" applyAlignment="1">
      <alignment vertical="center" wrapText="1"/>
    </xf>
    <xf numFmtId="164" fontId="0" fillId="0" borderId="0" xfId="0" quotePrefix="1" applyNumberFormat="1" applyAlignment="1">
      <alignment vertical="top" wrapText="1"/>
    </xf>
    <xf numFmtId="0" fontId="5" fillId="0" borderId="5" xfId="0" applyFont="1" applyBorder="1" applyAlignment="1">
      <alignment vertical="center" wrapText="1"/>
    </xf>
    <xf numFmtId="0" fontId="5" fillId="0" borderId="5" xfId="0" quotePrefix="1" applyFont="1" applyBorder="1" applyAlignment="1">
      <alignment horizontal="left" vertical="center"/>
    </xf>
    <xf numFmtId="0" fontId="4" fillId="0" borderId="5" xfId="0" quotePrefix="1" applyFont="1" applyBorder="1" applyAlignment="1">
      <alignment horizontal="right" vertical="center"/>
    </xf>
    <xf numFmtId="0" fontId="4" fillId="0" borderId="0" xfId="0" quotePrefix="1" applyFont="1" applyAlignment="1">
      <alignment horizontal="right" vertical="center"/>
    </xf>
    <xf numFmtId="0" fontId="4" fillId="0" borderId="0" xfId="0" quotePrefix="1" applyFont="1" applyAlignment="1">
      <alignment horizontal="left" vertical="top"/>
    </xf>
    <xf numFmtId="0" fontId="5" fillId="0" borderId="11" xfId="0" applyFont="1" applyBorder="1" applyAlignment="1">
      <alignment horizontal="left" vertical="center" wrapText="1"/>
    </xf>
    <xf numFmtId="0" fontId="10" fillId="0" borderId="20" xfId="0" applyFont="1" applyBorder="1" applyAlignment="1">
      <alignment horizontal="right" vertical="center" wrapText="1"/>
    </xf>
    <xf numFmtId="0" fontId="10" fillId="0" borderId="14" xfId="0" applyFont="1" applyBorder="1" applyAlignment="1">
      <alignment horizontal="right" vertical="center" wrapText="1"/>
    </xf>
    <xf numFmtId="0" fontId="10" fillId="0" borderId="9" xfId="0" applyFont="1" applyBorder="1" applyAlignment="1">
      <alignment horizontal="right" vertical="center" wrapText="1"/>
    </xf>
    <xf numFmtId="0" fontId="10" fillId="0" borderId="7" xfId="0" applyFont="1" applyBorder="1" applyAlignment="1">
      <alignment horizontal="right" vertical="center" wrapText="1"/>
    </xf>
    <xf numFmtId="0" fontId="10" fillId="0" borderId="22" xfId="0" applyFont="1" applyBorder="1" applyAlignment="1">
      <alignment horizontal="right" vertical="center" wrapText="1"/>
    </xf>
    <xf numFmtId="0" fontId="10" fillId="0" borderId="23" xfId="0" applyFont="1" applyBorder="1" applyAlignment="1">
      <alignment horizontal="right" vertical="center" wrapText="1"/>
    </xf>
    <xf numFmtId="0" fontId="5" fillId="0" borderId="17" xfId="0" quotePrefix="1" applyFont="1" applyBorder="1" applyAlignment="1">
      <alignment horizontal="left" vertical="center"/>
    </xf>
    <xf numFmtId="0" fontId="4" fillId="0" borderId="18" xfId="0" quotePrefix="1" applyFont="1" applyBorder="1" applyAlignment="1">
      <alignment horizontal="right" vertical="center"/>
    </xf>
    <xf numFmtId="0" fontId="4" fillId="0" borderId="14" xfId="0" quotePrefix="1" applyFont="1" applyBorder="1" applyAlignment="1">
      <alignment horizontal="right" vertical="center"/>
    </xf>
    <xf numFmtId="164" fontId="4" fillId="0" borderId="0" xfId="0" quotePrefix="1" applyNumberFormat="1" applyFont="1" applyAlignment="1">
      <alignment horizontal="right" vertical="center"/>
    </xf>
    <xf numFmtId="1" fontId="9" fillId="0" borderId="5" xfId="3" applyNumberFormat="1" applyFont="1" applyBorder="1" applyAlignment="1">
      <alignment horizontal="left" vertical="center" wrapText="1"/>
    </xf>
    <xf numFmtId="0" fontId="10" fillId="0" borderId="13" xfId="0" applyFont="1" applyBorder="1" applyAlignment="1">
      <alignment horizontal="left" vertical="center" wrapText="1"/>
    </xf>
    <xf numFmtId="0" fontId="10" fillId="0" borderId="18" xfId="0" applyFont="1" applyBorder="1" applyAlignment="1">
      <alignment horizontal="right" vertical="center" wrapText="1"/>
    </xf>
    <xf numFmtId="1" fontId="9" fillId="0" borderId="17" xfId="3" applyNumberFormat="1" applyFont="1" applyBorder="1" applyAlignment="1">
      <alignment horizontal="left" vertical="center" wrapText="1"/>
    </xf>
    <xf numFmtId="164" fontId="0" fillId="0" borderId="0" xfId="0" applyNumberFormat="1" applyAlignment="1">
      <alignment horizontal="left"/>
    </xf>
    <xf numFmtId="0" fontId="2" fillId="2" borderId="0" xfId="0" applyFont="1" applyFill="1" applyAlignment="1">
      <alignment vertical="center" wrapText="1"/>
    </xf>
    <xf numFmtId="0" fontId="11" fillId="0" borderId="0" xfId="0" applyFont="1" applyAlignment="1">
      <alignment vertical="center"/>
    </xf>
    <xf numFmtId="0" fontId="0" fillId="0" borderId="0" xfId="0" applyAlignment="1">
      <alignment vertical="center"/>
    </xf>
    <xf numFmtId="0" fontId="5" fillId="0" borderId="17" xfId="0" applyFont="1" applyBorder="1" applyAlignment="1">
      <alignment horizontal="left" vertical="center" wrapText="1"/>
    </xf>
    <xf numFmtId="0" fontId="5" fillId="0" borderId="5" xfId="0" quotePrefix="1" applyFont="1" applyBorder="1" applyAlignment="1">
      <alignment horizontal="left" vertical="center" wrapText="1"/>
    </xf>
    <xf numFmtId="0" fontId="0" fillId="0" borderId="7" xfId="0" applyBorder="1"/>
    <xf numFmtId="164" fontId="0" fillId="0" borderId="7" xfId="0" applyNumberFormat="1" applyBorder="1" applyAlignment="1">
      <alignment horizontal="left"/>
    </xf>
    <xf numFmtId="165" fontId="5" fillId="0" borderId="0" xfId="0" applyNumberFormat="1" applyFont="1" applyAlignment="1">
      <alignment horizontal="center" vertical="top" wrapText="1"/>
    </xf>
    <xf numFmtId="165" fontId="5" fillId="0" borderId="0" xfId="0" quotePrefix="1" applyNumberFormat="1" applyFont="1" applyAlignment="1">
      <alignment horizontal="center" vertical="top"/>
    </xf>
    <xf numFmtId="165" fontId="5" fillId="0" borderId="12" xfId="0" quotePrefix="1" applyNumberFormat="1" applyFont="1" applyBorder="1" applyAlignment="1">
      <alignment horizontal="center" vertical="top"/>
    </xf>
    <xf numFmtId="165" fontId="9" fillId="0" borderId="12" xfId="0" applyNumberFormat="1" applyFont="1" applyBorder="1" applyAlignment="1">
      <alignment horizontal="center" vertical="center" wrapText="1"/>
    </xf>
    <xf numFmtId="165" fontId="5" fillId="0" borderId="6" xfId="0" applyNumberFormat="1" applyFont="1" applyBorder="1" applyAlignment="1">
      <alignment horizontal="center" vertical="center" wrapText="1"/>
    </xf>
    <xf numFmtId="165" fontId="5" fillId="0" borderId="36" xfId="0" applyNumberFormat="1" applyFont="1" applyBorder="1" applyAlignment="1">
      <alignment horizontal="center" vertical="center" wrapText="1"/>
    </xf>
    <xf numFmtId="165" fontId="5" fillId="0" borderId="0" xfId="0" applyNumberFormat="1" applyFont="1" applyAlignment="1">
      <alignment horizontal="center" vertical="center" wrapText="1"/>
    </xf>
    <xf numFmtId="165" fontId="5" fillId="0" borderId="12" xfId="0" quotePrefix="1" applyNumberFormat="1" applyFont="1" applyBorder="1" applyAlignment="1">
      <alignment horizontal="center" vertical="center"/>
    </xf>
    <xf numFmtId="165" fontId="5" fillId="0" borderId="0" xfId="0" quotePrefix="1" applyNumberFormat="1" applyFont="1" applyAlignment="1">
      <alignment horizontal="center" vertical="center"/>
    </xf>
    <xf numFmtId="165" fontId="5" fillId="0" borderId="12" xfId="0" applyNumberFormat="1" applyFont="1" applyBorder="1" applyAlignment="1">
      <alignment horizontal="center" vertical="center" wrapText="1"/>
    </xf>
    <xf numFmtId="165" fontId="9" fillId="0" borderId="0" xfId="3" applyNumberFormat="1" applyFont="1" applyAlignment="1">
      <alignment horizontal="center" vertical="center" wrapText="1"/>
    </xf>
    <xf numFmtId="165" fontId="9" fillId="0" borderId="12" xfId="3" applyNumberFormat="1" applyFont="1" applyBorder="1" applyAlignment="1">
      <alignment horizontal="center" vertical="center" wrapText="1"/>
    </xf>
    <xf numFmtId="165" fontId="4" fillId="0" borderId="6" xfId="2" quotePrefix="1" applyNumberFormat="1" applyFont="1" applyBorder="1" applyAlignment="1">
      <alignment horizontal="center" vertical="center" wrapText="1"/>
    </xf>
    <xf numFmtId="165" fontId="10" fillId="0" borderId="6" xfId="0" quotePrefix="1" applyNumberFormat="1" applyFont="1" applyBorder="1" applyAlignment="1">
      <alignment horizontal="center" vertical="center" wrapText="1"/>
    </xf>
    <xf numFmtId="165" fontId="10" fillId="0" borderId="19" xfId="0" applyNumberFormat="1" applyFont="1" applyBorder="1" applyAlignment="1">
      <alignment horizontal="center" vertical="center" wrapText="1"/>
    </xf>
    <xf numFmtId="165" fontId="10" fillId="0" borderId="8" xfId="0" applyNumberFormat="1" applyFont="1" applyBorder="1" applyAlignment="1">
      <alignment horizontal="center" vertical="center" wrapText="1"/>
    </xf>
    <xf numFmtId="165" fontId="5" fillId="0" borderId="0" xfId="0" quotePrefix="1" applyNumberFormat="1" applyFont="1" applyAlignment="1">
      <alignment horizontal="center" vertical="center" wrapText="1"/>
    </xf>
    <xf numFmtId="165" fontId="9" fillId="0" borderId="0" xfId="0" applyNumberFormat="1" applyFont="1" applyAlignment="1">
      <alignment horizontal="center" vertical="center" wrapText="1"/>
    </xf>
    <xf numFmtId="165" fontId="9" fillId="0" borderId="6" xfId="0" quotePrefix="1" applyNumberFormat="1" applyFont="1" applyBorder="1" applyAlignment="1">
      <alignment horizontal="center" vertical="center" wrapText="1"/>
    </xf>
    <xf numFmtId="165" fontId="10" fillId="0" borderId="6" xfId="2" quotePrefix="1" applyNumberFormat="1" applyFont="1" applyBorder="1" applyAlignment="1">
      <alignment horizontal="center" vertical="center" wrapText="1"/>
    </xf>
    <xf numFmtId="165" fontId="10" fillId="0" borderId="35" xfId="0" applyNumberFormat="1" applyFont="1" applyBorder="1" applyAlignment="1">
      <alignment horizontal="center" vertical="center" wrapText="1"/>
    </xf>
    <xf numFmtId="165" fontId="10" fillId="0" borderId="24" xfId="0" applyNumberFormat="1" applyFont="1" applyBorder="1" applyAlignment="1">
      <alignment horizontal="center" vertical="center" wrapText="1"/>
    </xf>
    <xf numFmtId="165" fontId="0" fillId="0" borderId="6" xfId="0" quotePrefix="1" applyNumberFormat="1" applyBorder="1" applyAlignment="1">
      <alignment horizontal="center" vertical="center" wrapText="1"/>
    </xf>
    <xf numFmtId="165" fontId="10" fillId="0" borderId="21" xfId="0" applyNumberFormat="1" applyFont="1" applyBorder="1" applyAlignment="1">
      <alignment horizontal="center" vertical="center" wrapText="1"/>
    </xf>
    <xf numFmtId="0" fontId="0" fillId="0" borderId="0" xfId="0" applyAlignment="1">
      <alignment horizontal="left" vertical="center" wrapText="1"/>
    </xf>
    <xf numFmtId="0" fontId="7" fillId="0" borderId="0" xfId="1" quotePrefix="1" applyFill="1" applyBorder="1" applyAlignment="1" applyProtection="1">
      <alignment horizontal="center" vertical="center" wrapText="1"/>
    </xf>
    <xf numFmtId="165" fontId="5" fillId="0" borderId="6" xfId="0" applyNumberFormat="1" applyFont="1" applyBorder="1" applyAlignment="1">
      <alignment horizontal="center" vertical="center"/>
    </xf>
    <xf numFmtId="2" fontId="14" fillId="0" borderId="0" xfId="0" applyNumberFormat="1" applyFont="1" applyAlignment="1">
      <alignment horizontal="left" vertical="center"/>
    </xf>
    <xf numFmtId="1" fontId="0" fillId="0" borderId="0" xfId="0" applyNumberFormat="1" applyAlignment="1">
      <alignment horizontal="center" vertical="center"/>
    </xf>
    <xf numFmtId="2" fontId="1" fillId="0" borderId="0" xfId="0" applyNumberFormat="1" applyFont="1" applyAlignment="1">
      <alignment horizontal="left" vertical="center"/>
    </xf>
    <xf numFmtId="0" fontId="0" fillId="0" borderId="5" xfId="0" applyBorder="1" applyAlignment="1">
      <alignment vertical="top" wrapText="1"/>
    </xf>
    <xf numFmtId="0" fontId="14" fillId="0" borderId="41" xfId="0" applyFont="1" applyBorder="1" applyAlignment="1">
      <alignment vertical="center" wrapText="1"/>
    </xf>
    <xf numFmtId="0" fontId="12" fillId="0" borderId="3" xfId="0" applyFont="1" applyBorder="1" applyAlignment="1">
      <alignment horizontal="left" vertical="center" wrapText="1"/>
    </xf>
    <xf numFmtId="0" fontId="7" fillId="4" borderId="29" xfId="1" applyFill="1" applyBorder="1" applyAlignment="1" applyProtection="1">
      <alignment horizontal="center" vertical="center" wrapText="1"/>
      <protection locked="0"/>
    </xf>
    <xf numFmtId="0" fontId="7" fillId="4" borderId="30" xfId="1" applyFill="1" applyBorder="1" applyAlignment="1" applyProtection="1">
      <alignment horizontal="center" vertical="center" wrapText="1"/>
      <protection locked="0"/>
    </xf>
    <xf numFmtId="0" fontId="7" fillId="4" borderId="30" xfId="1" quotePrefix="1" applyFill="1" applyBorder="1" applyAlignment="1" applyProtection="1">
      <alignment horizontal="center" vertical="center" wrapText="1"/>
      <protection locked="0"/>
    </xf>
    <xf numFmtId="0" fontId="7" fillId="4" borderId="38" xfId="1" applyFill="1" applyBorder="1" applyAlignment="1" applyProtection="1">
      <alignment horizontal="center" vertical="center" wrapText="1"/>
      <protection locked="0"/>
    </xf>
    <xf numFmtId="0" fontId="7" fillId="4" borderId="34" xfId="1" applyFill="1" applyBorder="1" applyAlignment="1" applyProtection="1">
      <alignment horizontal="center" vertical="center" wrapText="1"/>
      <protection locked="0"/>
    </xf>
    <xf numFmtId="2" fontId="0" fillId="0" borderId="0" xfId="0" applyNumberFormat="1" applyAlignment="1">
      <alignment vertical="center" wrapText="1"/>
    </xf>
    <xf numFmtId="164" fontId="5" fillId="5" borderId="0" xfId="0" applyNumberFormat="1" applyFont="1" applyFill="1" applyAlignment="1" applyProtection="1">
      <alignment horizontal="center" vertical="center" wrapText="1"/>
      <protection locked="0"/>
    </xf>
    <xf numFmtId="164" fontId="5" fillId="5" borderId="0" xfId="0" quotePrefix="1" applyNumberFormat="1" applyFont="1" applyFill="1" applyAlignment="1" applyProtection="1">
      <alignment horizontal="center" vertical="center"/>
      <protection locked="0"/>
    </xf>
    <xf numFmtId="164" fontId="5" fillId="5" borderId="12" xfId="0" quotePrefix="1" applyNumberFormat="1" applyFont="1" applyFill="1" applyBorder="1" applyAlignment="1" applyProtection="1">
      <alignment horizontal="center" vertical="center"/>
      <protection locked="0"/>
    </xf>
    <xf numFmtId="0" fontId="5" fillId="5" borderId="0" xfId="0" quotePrefix="1" applyFont="1" applyFill="1" applyAlignment="1" applyProtection="1">
      <alignment horizontal="center" vertical="center"/>
      <protection locked="0"/>
    </xf>
    <xf numFmtId="164" fontId="5" fillId="5" borderId="0" xfId="0" quotePrefix="1" applyNumberFormat="1" applyFont="1" applyFill="1" applyAlignment="1" applyProtection="1">
      <alignment horizontal="center" vertical="center" wrapText="1"/>
      <protection locked="0"/>
    </xf>
    <xf numFmtId="0" fontId="0" fillId="0" borderId="27" xfId="0" applyBorder="1" applyAlignment="1">
      <alignment horizontal="left" vertical="top" wrapText="1"/>
    </xf>
    <xf numFmtId="0" fontId="0" fillId="0" borderId="28" xfId="0" applyBorder="1" applyAlignment="1">
      <alignment horizontal="left" vertical="top" wrapText="1"/>
    </xf>
    <xf numFmtId="0" fontId="0" fillId="0" borderId="26" xfId="0" applyBorder="1" applyAlignment="1">
      <alignment horizontal="left" vertical="top" wrapText="1"/>
    </xf>
    <xf numFmtId="0" fontId="13" fillId="0" borderId="39" xfId="4" applyBorder="1" applyAlignment="1">
      <alignment horizontal="left" vertical="top" wrapText="1"/>
    </xf>
    <xf numFmtId="0" fontId="13" fillId="0" borderId="40" xfId="4" applyBorder="1" applyAlignment="1">
      <alignment horizontal="left" vertical="top" wrapText="1"/>
    </xf>
    <xf numFmtId="164" fontId="5" fillId="5" borderId="12" xfId="0" applyNumberFormat="1" applyFont="1" applyFill="1" applyBorder="1" applyAlignment="1" applyProtection="1">
      <alignment horizontal="center" vertical="center"/>
      <protection locked="0"/>
    </xf>
    <xf numFmtId="0" fontId="5" fillId="5" borderId="12" xfId="0" applyFont="1" applyFill="1" applyBorder="1" applyAlignment="1" applyProtection="1">
      <alignment horizontal="center" vertical="center" wrapText="1"/>
      <protection locked="0"/>
    </xf>
    <xf numFmtId="1" fontId="9" fillId="5" borderId="0" xfId="3" applyNumberFormat="1" applyFont="1" applyFill="1" applyAlignment="1" applyProtection="1">
      <alignment horizontal="center" vertical="center" wrapText="1"/>
      <protection locked="0"/>
    </xf>
    <xf numFmtId="1" fontId="9" fillId="5" borderId="12" xfId="3" applyNumberFormat="1" applyFont="1" applyFill="1" applyBorder="1" applyAlignment="1" applyProtection="1">
      <alignment horizontal="center" vertical="center" wrapText="1"/>
      <protection locked="0"/>
    </xf>
    <xf numFmtId="0" fontId="3" fillId="6" borderId="27" xfId="0" applyFont="1" applyFill="1" applyBorder="1" applyAlignment="1">
      <alignment horizontal="center" vertical="center" wrapText="1"/>
    </xf>
    <xf numFmtId="0" fontId="3" fillId="6" borderId="28" xfId="0" applyFont="1" applyFill="1" applyBorder="1" applyAlignment="1">
      <alignment horizontal="center" vertical="center" wrapText="1"/>
    </xf>
    <xf numFmtId="0" fontId="3" fillId="6" borderId="26" xfId="0" applyFont="1" applyFill="1" applyBorder="1" applyAlignment="1">
      <alignment horizontal="center" vertical="center" wrapText="1"/>
    </xf>
    <xf numFmtId="0" fontId="2" fillId="6" borderId="15" xfId="0" applyFont="1" applyFill="1" applyBorder="1" applyAlignment="1">
      <alignment vertical="center" wrapText="1"/>
    </xf>
    <xf numFmtId="0" fontId="2" fillId="6" borderId="16" xfId="0" applyFont="1" applyFill="1" applyBorder="1" applyAlignment="1">
      <alignment horizontal="center" vertical="center" wrapText="1"/>
    </xf>
    <xf numFmtId="0" fontId="2" fillId="6" borderId="32" xfId="0" applyFont="1" applyFill="1" applyBorder="1" applyAlignment="1">
      <alignment horizontal="center" vertical="center" wrapText="1"/>
    </xf>
    <xf numFmtId="0" fontId="2" fillId="6" borderId="11" xfId="0" applyFont="1" applyFill="1" applyBorder="1" applyAlignment="1">
      <alignment horizontal="left" vertical="center" wrapText="1"/>
    </xf>
    <xf numFmtId="0" fontId="2" fillId="6" borderId="1" xfId="0" applyFont="1" applyFill="1" applyBorder="1" applyAlignment="1">
      <alignment horizontal="center" vertical="center" wrapText="1"/>
    </xf>
    <xf numFmtId="0" fontId="2" fillId="6" borderId="5" xfId="0" applyFont="1" applyFill="1" applyBorder="1" applyAlignment="1">
      <alignment horizontal="left" vertical="center" wrapText="1"/>
    </xf>
    <xf numFmtId="0" fontId="2" fillId="6" borderId="0" xfId="0" applyFont="1" applyFill="1" applyAlignment="1">
      <alignment horizontal="center" vertical="center" wrapText="1"/>
    </xf>
    <xf numFmtId="0" fontId="2" fillId="6" borderId="4" xfId="0" applyFont="1" applyFill="1" applyBorder="1" applyAlignment="1">
      <alignment horizontal="center" vertical="center" wrapText="1"/>
    </xf>
    <xf numFmtId="0" fontId="12" fillId="0" borderId="3" xfId="0" applyFont="1" applyBorder="1" applyAlignment="1">
      <alignment horizontal="left" vertical="center"/>
    </xf>
    <xf numFmtId="0" fontId="6" fillId="6" borderId="27" xfId="0" applyFont="1" applyFill="1" applyBorder="1" applyAlignment="1">
      <alignment horizontal="center" vertical="center" wrapText="1"/>
    </xf>
    <xf numFmtId="0" fontId="6" fillId="6" borderId="28" xfId="0" applyFont="1" applyFill="1" applyBorder="1" applyAlignment="1">
      <alignment horizontal="center" vertical="center" wrapText="1"/>
    </xf>
    <xf numFmtId="0" fontId="6" fillId="6" borderId="26" xfId="0" applyFont="1" applyFill="1" applyBorder="1" applyAlignment="1">
      <alignment horizontal="center" vertical="center" wrapText="1"/>
    </xf>
    <xf numFmtId="0" fontId="16" fillId="4" borderId="31" xfId="1" applyFont="1" applyFill="1" applyBorder="1" applyAlignment="1" applyProtection="1">
      <alignment horizontal="left" vertical="center" wrapText="1"/>
      <protection locked="0"/>
    </xf>
    <xf numFmtId="0" fontId="15" fillId="4" borderId="29" xfId="1" applyFont="1" applyFill="1" applyBorder="1" applyAlignment="1" applyProtection="1">
      <alignment vertical="center" wrapText="1"/>
      <protection locked="0"/>
    </xf>
    <xf numFmtId="0" fontId="15" fillId="4" borderId="30" xfId="1" applyFont="1" applyFill="1" applyBorder="1" applyAlignment="1" applyProtection="1">
      <alignment vertical="center" wrapText="1"/>
      <protection locked="0"/>
    </xf>
    <xf numFmtId="0" fontId="16" fillId="4" borderId="31" xfId="1" applyFont="1" applyFill="1" applyBorder="1" applyAlignment="1" applyProtection="1">
      <alignment vertical="center" wrapText="1"/>
      <protection locked="0"/>
    </xf>
    <xf numFmtId="0" fontId="16" fillId="4" borderId="33" xfId="1" applyFont="1" applyFill="1" applyBorder="1" applyAlignment="1" applyProtection="1">
      <alignment horizontal="left" vertical="center" wrapText="1"/>
      <protection locked="0"/>
    </xf>
    <xf numFmtId="0" fontId="16" fillId="4" borderId="29" xfId="1" applyFont="1" applyFill="1" applyBorder="1" applyAlignment="1" applyProtection="1">
      <alignment vertical="center" wrapText="1"/>
      <protection locked="0"/>
    </xf>
    <xf numFmtId="0" fontId="16" fillId="4" borderId="30" xfId="1" applyFont="1" applyFill="1" applyBorder="1" applyAlignment="1" applyProtection="1">
      <alignment vertical="center" wrapText="1"/>
      <protection locked="0"/>
    </xf>
    <xf numFmtId="0" fontId="7" fillId="4" borderId="29" xfId="1" applyFill="1" applyBorder="1" applyAlignment="1" applyProtection="1">
      <alignment vertical="center" wrapText="1"/>
      <protection locked="0"/>
    </xf>
    <xf numFmtId="0" fontId="7" fillId="4" borderId="30" xfId="1" applyFill="1" applyBorder="1" applyAlignment="1" applyProtection="1">
      <alignment vertical="center" wrapText="1"/>
      <protection locked="0"/>
    </xf>
    <xf numFmtId="0" fontId="17" fillId="6" borderId="2" xfId="0" applyFont="1" applyFill="1" applyBorder="1" applyAlignment="1">
      <alignment horizontal="center" vertical="center" wrapText="1"/>
    </xf>
    <xf numFmtId="0" fontId="17" fillId="6" borderId="3" xfId="0" applyFont="1" applyFill="1" applyBorder="1" applyAlignment="1">
      <alignment horizontal="center" vertical="center" wrapText="1"/>
    </xf>
    <xf numFmtId="0" fontId="17" fillId="6" borderId="4" xfId="0" applyFont="1" applyFill="1" applyBorder="1" applyAlignment="1">
      <alignment horizontal="center" vertical="center" wrapText="1"/>
    </xf>
    <xf numFmtId="0" fontId="18" fillId="0" borderId="38" xfId="1" applyFont="1" applyFill="1" applyBorder="1" applyAlignment="1">
      <alignment horizontal="left" vertical="top" wrapText="1"/>
    </xf>
    <xf numFmtId="0" fontId="18" fillId="3" borderId="43" xfId="1" applyFont="1" applyBorder="1" applyAlignment="1">
      <alignment horizontal="left" vertical="center" wrapText="1"/>
    </xf>
    <xf numFmtId="0" fontId="18" fillId="3" borderId="42" xfId="1" applyFont="1" applyBorder="1" applyAlignment="1">
      <alignment horizontal="left" vertical="center" wrapText="1"/>
    </xf>
    <xf numFmtId="0" fontId="18" fillId="3" borderId="37" xfId="1" quotePrefix="1" applyFont="1" applyBorder="1" applyAlignment="1" applyProtection="1">
      <alignment horizontal="center" vertical="center" wrapText="1"/>
    </xf>
    <xf numFmtId="0" fontId="18" fillId="3" borderId="0" xfId="1" quotePrefix="1" applyFont="1" applyBorder="1" applyAlignment="1" applyProtection="1">
      <alignment horizontal="center" vertical="center" wrapText="1"/>
    </xf>
  </cellXfs>
  <cellStyles count="5">
    <cellStyle name="Currency" xfId="2" builtinId="4"/>
    <cellStyle name="Hyperlink" xfId="4" builtinId="8"/>
    <cellStyle name="Input" xfId="1" builtinId="20"/>
    <cellStyle name="Normal" xfId="0" builtinId="0"/>
    <cellStyle name="Normal 3 3" xfId="3" xr:uid="{924A7F15-2C4D-48F1-9CE1-BB20E80CFB74}"/>
  </cellStyles>
  <dxfs count="0"/>
  <tableStyles count="0" defaultTableStyle="TableStyleMedium2" defaultPivotStyle="PivotStyleLight16"/>
  <colors>
    <mruColors>
      <color rgb="FFFFCC99"/>
      <color rgb="FFFFEB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396876</xdr:colOff>
      <xdr:row>0</xdr:row>
      <xdr:rowOff>225426</xdr:rowOff>
    </xdr:from>
    <xdr:to>
      <xdr:col>9</xdr:col>
      <xdr:colOff>339725</xdr:colOff>
      <xdr:row>1</xdr:row>
      <xdr:rowOff>1246197</xdr:rowOff>
    </xdr:to>
    <xdr:pic>
      <xdr:nvPicPr>
        <xdr:cNvPr id="3" name="Picture 2">
          <a:extLst>
            <a:ext uri="{FF2B5EF4-FFF2-40B4-BE49-F238E27FC236}">
              <a16:creationId xmlns:a16="http://schemas.microsoft.com/office/drawing/2014/main" id="{EDA0216C-096E-C6D8-F404-B0CC4BA7059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31301" y="225426"/>
          <a:ext cx="1695449" cy="1430346"/>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dot.maryland.gov/OPCP/Bikeways_Application_Recommendations_Project_Deliverables.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42720-50F2-4726-A0A1-D733337AE3C3}">
  <sheetPr>
    <tabColor rgb="FFC00000"/>
    <pageSetUpPr fitToPage="1"/>
  </sheetPr>
  <dimension ref="A1:X6"/>
  <sheetViews>
    <sheetView zoomScaleNormal="100" zoomScaleSheetLayoutView="95" workbookViewId="0">
      <selection activeCell="D9" sqref="D9"/>
    </sheetView>
  </sheetViews>
  <sheetFormatPr defaultRowHeight="14.5" x14ac:dyDescent="0.35"/>
  <cols>
    <col min="1" max="1" width="30.7265625" style="2" customWidth="1"/>
    <col min="2" max="2" width="17.453125" style="1" customWidth="1"/>
    <col min="3" max="3" width="23.453125" style="1" customWidth="1"/>
    <col min="4" max="5" width="8.54296875" style="4" customWidth="1"/>
    <col min="6" max="6" width="7.54296875" style="4" customWidth="1"/>
    <col min="7" max="7" width="28.81640625" style="5" customWidth="1"/>
    <col min="8" max="9" width="12.54296875" style="5" customWidth="1"/>
    <col min="10" max="10" width="14.453125" style="3" bestFit="1" customWidth="1"/>
    <col min="11" max="11" width="12.54296875" style="5" customWidth="1"/>
    <col min="12" max="12" width="10.54296875" style="3" customWidth="1"/>
    <col min="13" max="16" width="12.54296875" style="5" customWidth="1"/>
    <col min="17" max="17" width="14.453125" style="5" customWidth="1"/>
    <col min="18" max="19" width="12.54296875" style="5" customWidth="1"/>
    <col min="20" max="20" width="15.453125" style="5" customWidth="1"/>
    <col min="21" max="21" width="12.54296875" style="5" customWidth="1"/>
    <col min="22" max="22" width="12.54296875" style="6" customWidth="1"/>
    <col min="23" max="23" width="23" style="1" customWidth="1"/>
    <col min="25" max="25" width="9.54296875" bestFit="1" customWidth="1"/>
    <col min="26" max="26" width="11.54296875" bestFit="1" customWidth="1"/>
  </cols>
  <sheetData>
    <row r="1" spans="1:24" ht="32.25" customHeight="1" thickBot="1" x14ac:dyDescent="0.4">
      <c r="A1" s="129" t="s">
        <v>0</v>
      </c>
      <c r="B1" s="130"/>
      <c r="C1" s="130"/>
      <c r="D1" s="130"/>
      <c r="E1" s="130"/>
      <c r="F1" s="130"/>
      <c r="G1" s="131"/>
      <c r="H1" s="17"/>
      <c r="I1" s="17"/>
      <c r="J1" s="17"/>
      <c r="K1" s="17"/>
      <c r="L1" s="17"/>
      <c r="M1" s="17"/>
      <c r="N1" s="17"/>
      <c r="O1" s="17"/>
      <c r="P1" s="17"/>
      <c r="Q1" s="17"/>
      <c r="R1" s="17"/>
      <c r="S1" s="17"/>
      <c r="T1" s="17"/>
      <c r="U1" s="17"/>
      <c r="V1" s="17"/>
      <c r="W1" s="17"/>
    </row>
    <row r="2" spans="1:24" ht="120" customHeight="1" x14ac:dyDescent="0.35">
      <c r="A2" s="96" t="s">
        <v>1</v>
      </c>
      <c r="B2" s="97"/>
      <c r="C2" s="97"/>
      <c r="D2" s="97"/>
      <c r="E2" s="97"/>
      <c r="F2" s="97"/>
      <c r="G2" s="98"/>
      <c r="H2" s="1"/>
      <c r="I2" s="83"/>
      <c r="J2" s="83"/>
      <c r="K2" s="83"/>
      <c r="L2" s="83"/>
      <c r="M2" s="83"/>
      <c r="N2" s="83"/>
      <c r="O2" s="83"/>
      <c r="P2" s="1"/>
      <c r="Q2" s="1"/>
      <c r="R2" s="1"/>
      <c r="S2" s="1"/>
      <c r="T2" s="1"/>
      <c r="U2" s="1"/>
      <c r="V2" s="1"/>
      <c r="X2" s="1"/>
    </row>
    <row r="3" spans="1:24" ht="19" customHeight="1" x14ac:dyDescent="0.35">
      <c r="A3" s="99" t="s">
        <v>2</v>
      </c>
      <c r="B3" s="99"/>
      <c r="C3" s="99"/>
      <c r="D3" s="99"/>
      <c r="E3" s="99"/>
      <c r="F3" s="99"/>
      <c r="G3" s="100"/>
      <c r="H3" s="1"/>
      <c r="I3" s="1"/>
      <c r="J3" s="1"/>
      <c r="K3" s="1"/>
      <c r="L3" s="1"/>
      <c r="M3" s="1"/>
      <c r="N3" s="1"/>
      <c r="O3" s="1"/>
      <c r="P3" s="1"/>
      <c r="Q3" s="1"/>
      <c r="R3" s="1"/>
      <c r="S3" s="1"/>
      <c r="T3" s="1"/>
      <c r="U3" s="1"/>
      <c r="V3" s="1"/>
      <c r="X3" s="1"/>
    </row>
    <row r="4" spans="1:24" s="20" customFormat="1" ht="42.75" customHeight="1" x14ac:dyDescent="0.35">
      <c r="A4" s="133" t="s">
        <v>3</v>
      </c>
      <c r="B4" s="133"/>
      <c r="C4" s="133"/>
      <c r="D4" s="133"/>
      <c r="E4" s="133"/>
      <c r="F4" s="133"/>
      <c r="G4" s="134"/>
      <c r="H4" s="19"/>
      <c r="I4" s="19"/>
      <c r="J4" s="19"/>
      <c r="K4" s="19"/>
      <c r="L4" s="19"/>
      <c r="M4" s="19"/>
      <c r="N4" s="19"/>
      <c r="O4" s="19"/>
      <c r="P4" s="19"/>
      <c r="Q4" s="19"/>
      <c r="R4" s="19"/>
      <c r="S4" s="19"/>
      <c r="T4" s="19"/>
      <c r="U4" s="19"/>
      <c r="V4" s="19"/>
      <c r="W4" s="19"/>
    </row>
    <row r="5" spans="1:24" s="20" customFormat="1" ht="38.15" customHeight="1" thickBot="1" x14ac:dyDescent="0.4">
      <c r="A5" s="132" t="s">
        <v>139</v>
      </c>
      <c r="B5" s="132"/>
      <c r="C5" s="132"/>
      <c r="D5" s="132"/>
      <c r="E5" s="132"/>
      <c r="F5" s="132"/>
      <c r="G5" s="132"/>
      <c r="H5" s="82"/>
      <c r="I5" s="19"/>
      <c r="J5" s="19"/>
      <c r="K5" s="19"/>
      <c r="L5" s="19"/>
      <c r="M5" s="19"/>
      <c r="N5" s="19"/>
      <c r="O5" s="19"/>
      <c r="P5" s="19"/>
      <c r="Q5" s="19"/>
      <c r="R5" s="19"/>
      <c r="S5" s="19"/>
      <c r="T5" s="19"/>
      <c r="U5" s="19"/>
      <c r="V5" s="19"/>
      <c r="W5" s="19"/>
    </row>
    <row r="6" spans="1:24" x14ac:dyDescent="0.35">
      <c r="A6" s="76" t="s">
        <v>140</v>
      </c>
    </row>
  </sheetData>
  <sheetProtection algorithmName="SHA-512" hashValue="K16Duhcw7KHs+fMPzOz56Md/6ryMFT6BLzRWOCaLGz61Ws8zB/pwDyC6Jq21acAEk0EOuU3w5f0nuoP1NXX1/A==" saltValue="4FgCpauuHOd5PYIxGBSqOg==" spinCount="100000" sheet="1" objects="1" scenarios="1"/>
  <mergeCells count="5">
    <mergeCell ref="A5:G5"/>
    <mergeCell ref="A1:G1"/>
    <mergeCell ref="A2:G2"/>
    <mergeCell ref="A4:G4"/>
    <mergeCell ref="A3:G3"/>
  </mergeCells>
  <hyperlinks>
    <hyperlink ref="A3:G3" r:id="rId1" display="Review the MDOT Bikeways Network Program Application Recommendations &amp; Project Deliverablesfor detailed project tasks and deliverables." xr:uid="{F8C568D9-8DEE-422D-B15B-3D118DADFEEF}"/>
  </hyperlinks>
  <pageMargins left="0.25" right="0.25" top="0.75" bottom="0.75" header="0.3" footer="0.3"/>
  <pageSetup scale="87" fitToHeight="0" orientation="portrait" r:id="rId2"/>
  <headerFooter>
    <oddHeader>&amp;A</oddHeader>
    <oddFooter>Page &amp;P of &amp;N</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791CD-AB72-4340-B2D2-3EB0A02DB6C3}">
  <sheetPr>
    <pageSetUpPr fitToPage="1"/>
  </sheetPr>
  <dimension ref="A1:AH17"/>
  <sheetViews>
    <sheetView zoomScaleNormal="100" workbookViewId="0">
      <selection activeCell="I2" sqref="I2:I5"/>
    </sheetView>
  </sheetViews>
  <sheetFormatPr defaultColWidth="9.1796875" defaultRowHeight="14.5" x14ac:dyDescent="0.35"/>
  <cols>
    <col min="1" max="1" width="8.54296875" style="2" customWidth="1"/>
    <col min="2" max="2" width="36.1796875" style="1" bestFit="1" customWidth="1"/>
    <col min="3" max="6" width="14.453125" style="1" customWidth="1"/>
    <col min="7" max="7" width="14.453125" style="4" customWidth="1"/>
    <col min="8" max="8" width="13.81640625" style="4" customWidth="1"/>
    <col min="9" max="9" width="41.453125" style="5" customWidth="1"/>
    <col min="10" max="10" width="12.54296875" style="5" customWidth="1"/>
    <col min="11" max="11" width="14" style="5" hidden="1" customWidth="1"/>
    <col min="12" max="16" width="12.54296875" style="5" customWidth="1"/>
    <col min="17" max="17" width="14.453125" style="3" bestFit="1" customWidth="1"/>
    <col min="18" max="18" width="12.54296875" style="5" customWidth="1"/>
    <col min="19" max="19" width="10.54296875" style="3" customWidth="1"/>
    <col min="20" max="23" width="12.54296875" style="5" customWidth="1"/>
    <col min="24" max="24" width="14.453125" style="5" customWidth="1"/>
    <col min="25" max="26" width="12.54296875" style="5" customWidth="1"/>
    <col min="27" max="27" width="15.453125" style="5" customWidth="1"/>
    <col min="28" max="28" width="12.54296875" style="5" customWidth="1"/>
    <col min="29" max="29" width="12.54296875" style="6" customWidth="1"/>
    <col min="30" max="30" width="23" style="1" customWidth="1"/>
    <col min="32" max="32" width="9.54296875" bestFit="1" customWidth="1"/>
    <col min="33" max="33" width="11.54296875" bestFit="1" customWidth="1"/>
  </cols>
  <sheetData>
    <row r="1" spans="1:34" ht="15" thickBot="1" x14ac:dyDescent="0.4">
      <c r="A1" s="21"/>
      <c r="G1" s="2"/>
      <c r="H1" s="2"/>
      <c r="I1" s="7"/>
      <c r="J1" s="13"/>
      <c r="K1" s="13"/>
      <c r="L1" s="7"/>
      <c r="M1" s="7"/>
      <c r="N1" s="13"/>
      <c r="O1" s="7"/>
      <c r="P1" s="7"/>
      <c r="R1" s="7"/>
      <c r="T1" s="7"/>
      <c r="U1" s="7"/>
      <c r="V1" s="7"/>
      <c r="W1" s="7"/>
      <c r="X1" s="7"/>
      <c r="Y1" s="7"/>
      <c r="Z1" s="7"/>
      <c r="AA1" s="7"/>
      <c r="AB1" s="7"/>
      <c r="AC1" s="12"/>
      <c r="AD1" s="11"/>
      <c r="AF1" s="9"/>
      <c r="AG1" s="8"/>
    </row>
    <row r="2" spans="1:34" ht="18.5" x14ac:dyDescent="0.35">
      <c r="A2" s="10"/>
      <c r="B2" s="105" t="s">
        <v>4</v>
      </c>
      <c r="C2" s="106"/>
      <c r="D2" s="106"/>
      <c r="E2" s="106"/>
      <c r="F2" s="106"/>
      <c r="G2" s="107"/>
      <c r="H2" s="10"/>
      <c r="I2" s="135" t="s">
        <v>5</v>
      </c>
      <c r="J2" s="18"/>
      <c r="K2" s="18"/>
      <c r="L2" s="18"/>
      <c r="M2" s="18"/>
      <c r="N2" s="18"/>
      <c r="O2" s="18"/>
      <c r="P2" s="18"/>
      <c r="Q2" s="18"/>
    </row>
    <row r="3" spans="1:34" s="5" customFormat="1" ht="15.75" customHeight="1" thickBot="1" x14ac:dyDescent="0.4">
      <c r="A3" s="10"/>
      <c r="B3" s="123" t="s">
        <v>6</v>
      </c>
      <c r="C3" s="127"/>
      <c r="D3" s="127"/>
      <c r="E3" s="127"/>
      <c r="F3" s="127"/>
      <c r="G3" s="128"/>
      <c r="H3" s="10"/>
      <c r="I3" s="136"/>
      <c r="J3" s="18"/>
      <c r="K3" s="18"/>
      <c r="L3" s="18"/>
      <c r="M3" s="18"/>
      <c r="N3" s="18"/>
      <c r="O3" s="18"/>
      <c r="P3" s="18"/>
      <c r="Q3" s="18"/>
      <c r="S3" s="3"/>
      <c r="AC3" s="6"/>
      <c r="AD3" s="1"/>
      <c r="AE3"/>
      <c r="AF3"/>
      <c r="AG3"/>
      <c r="AH3"/>
    </row>
    <row r="4" spans="1:34" s="5" customFormat="1" x14ac:dyDescent="0.35">
      <c r="A4" s="10"/>
      <c r="B4" s="108" t="s">
        <v>7</v>
      </c>
      <c r="C4" s="109" t="s">
        <v>8</v>
      </c>
      <c r="D4" s="109" t="s">
        <v>9</v>
      </c>
      <c r="E4" s="109" t="s">
        <v>10</v>
      </c>
      <c r="F4" s="109" t="s">
        <v>11</v>
      </c>
      <c r="G4" s="110" t="s">
        <v>12</v>
      </c>
      <c r="H4" s="10"/>
      <c r="I4" s="136"/>
      <c r="Q4" s="3"/>
      <c r="S4" s="3"/>
      <c r="AC4" s="6"/>
      <c r="AD4" s="1"/>
      <c r="AE4"/>
      <c r="AF4"/>
      <c r="AG4"/>
      <c r="AH4"/>
    </row>
    <row r="5" spans="1:34" s="5" customFormat="1" ht="15.5" x14ac:dyDescent="0.35">
      <c r="A5" s="10"/>
      <c r="B5" s="15" t="s">
        <v>13</v>
      </c>
      <c r="C5" s="52">
        <v>5000</v>
      </c>
      <c r="D5" s="52">
        <v>8000</v>
      </c>
      <c r="E5" s="52">
        <v>18000</v>
      </c>
      <c r="F5" s="91" t="s">
        <v>14</v>
      </c>
      <c r="G5" s="56">
        <f>IF(F5="Low", C5, IF(F5="Mid", D5, IF(F5="High", E5, IF(F5="N/A", 0, ""))))</f>
        <v>0</v>
      </c>
      <c r="H5" s="10"/>
      <c r="I5" s="136"/>
      <c r="J5" s="18"/>
      <c r="K5" s="18"/>
      <c r="L5" s="18"/>
      <c r="M5" s="18"/>
      <c r="N5" s="18"/>
      <c r="Q5" s="3"/>
      <c r="S5" s="3"/>
      <c r="AC5" s="6"/>
      <c r="AD5" s="1"/>
      <c r="AE5"/>
      <c r="AF5"/>
      <c r="AG5"/>
      <c r="AH5"/>
    </row>
    <row r="6" spans="1:34" s="5" customFormat="1" ht="15.5" x14ac:dyDescent="0.35">
      <c r="A6" s="10"/>
      <c r="B6" s="15" t="s">
        <v>15</v>
      </c>
      <c r="C6" s="52">
        <v>5000</v>
      </c>
      <c r="D6" s="52">
        <v>20000</v>
      </c>
      <c r="E6" s="52">
        <v>40000</v>
      </c>
      <c r="F6" s="91" t="s">
        <v>14</v>
      </c>
      <c r="G6" s="56">
        <f>IF(F6="Low", C6, IF(F6="Mid", D6, IF(F6="High", E6, IF(F6="N/A", 0, ""))))</f>
        <v>0</v>
      </c>
      <c r="H6" s="10"/>
      <c r="I6" s="23"/>
      <c r="J6" s="18"/>
      <c r="K6" s="18" t="s">
        <v>16</v>
      </c>
      <c r="L6" s="18"/>
      <c r="M6" s="18"/>
      <c r="N6" s="18"/>
      <c r="Q6" s="3"/>
      <c r="S6" s="3"/>
      <c r="AC6" s="6"/>
      <c r="AD6" s="1"/>
      <c r="AE6"/>
      <c r="AF6"/>
      <c r="AG6"/>
      <c r="AH6"/>
    </row>
    <row r="7" spans="1:34" s="5" customFormat="1" ht="15.5" x14ac:dyDescent="0.35">
      <c r="A7" s="10"/>
      <c r="B7" s="24" t="s">
        <v>17</v>
      </c>
      <c r="C7" s="52">
        <v>12000</v>
      </c>
      <c r="D7" s="52">
        <v>25000</v>
      </c>
      <c r="E7" s="52">
        <v>180000</v>
      </c>
      <c r="F7" s="91" t="s">
        <v>14</v>
      </c>
      <c r="G7" s="56">
        <f>IF(F7="Low", C7, IF(F7="Mid", D7, IF(F7="High", E7, IF(F7="N/A", 0, ""))))</f>
        <v>0</v>
      </c>
      <c r="H7" s="10"/>
      <c r="I7" s="18"/>
      <c r="J7" s="18"/>
      <c r="K7" s="18" t="s">
        <v>18</v>
      </c>
      <c r="L7" s="18"/>
      <c r="M7" s="18"/>
      <c r="N7" s="18"/>
      <c r="Q7" s="3"/>
      <c r="S7" s="3"/>
      <c r="AC7" s="6"/>
      <c r="AD7" s="1"/>
      <c r="AE7"/>
      <c r="AF7"/>
      <c r="AG7"/>
      <c r="AH7"/>
    </row>
    <row r="8" spans="1:34" s="5" customFormat="1" ht="15.5" x14ac:dyDescent="0.35">
      <c r="A8" s="10"/>
      <c r="B8" s="25" t="s">
        <v>19</v>
      </c>
      <c r="C8" s="53">
        <v>1000</v>
      </c>
      <c r="D8" s="53">
        <v>14000</v>
      </c>
      <c r="E8" s="53">
        <v>25000</v>
      </c>
      <c r="F8" s="92" t="s">
        <v>14</v>
      </c>
      <c r="G8" s="56">
        <f>IF(F8="Low", C8, IF(F8="Mid", D8, IF(F8="High", E8, IF(F8="N/A", 0, ""))))</f>
        <v>0</v>
      </c>
      <c r="H8" s="10"/>
      <c r="I8" s="18"/>
      <c r="J8" s="18"/>
      <c r="K8" s="18" t="s">
        <v>20</v>
      </c>
      <c r="L8" s="18"/>
      <c r="M8" s="18"/>
      <c r="N8" s="18"/>
      <c r="Q8" s="3"/>
      <c r="S8" s="3"/>
      <c r="AC8" s="6"/>
      <c r="AD8" s="1"/>
      <c r="AE8"/>
      <c r="AF8"/>
      <c r="AG8"/>
      <c r="AH8"/>
    </row>
    <row r="9" spans="1:34" s="5" customFormat="1" ht="15.5" x14ac:dyDescent="0.35">
      <c r="A9" s="10"/>
      <c r="B9" s="36" t="s">
        <v>21</v>
      </c>
      <c r="C9" s="54">
        <v>4000</v>
      </c>
      <c r="D9" s="55">
        <v>6000</v>
      </c>
      <c r="E9" s="54">
        <v>8000</v>
      </c>
      <c r="F9" s="93" t="s">
        <v>14</v>
      </c>
      <c r="G9" s="57">
        <f>IF(F9="Low", C9, IF(F9="Mid", D9, IF(F9="High", E9, IF(F9="N/A", 0, ""))))</f>
        <v>0</v>
      </c>
      <c r="H9" s="10"/>
      <c r="I9" s="18"/>
      <c r="J9" s="18"/>
      <c r="K9" s="18" t="s">
        <v>14</v>
      </c>
      <c r="L9" s="18"/>
      <c r="M9" s="18"/>
      <c r="N9" s="18"/>
      <c r="Q9" s="3"/>
      <c r="S9" s="3"/>
      <c r="AC9" s="6"/>
      <c r="AD9" s="1"/>
      <c r="AE9"/>
      <c r="AF9"/>
      <c r="AG9"/>
      <c r="AH9"/>
    </row>
    <row r="10" spans="1:34" s="5" customFormat="1" ht="15.5" x14ac:dyDescent="0.35">
      <c r="A10" s="10"/>
      <c r="B10" s="26" t="s">
        <v>22</v>
      </c>
      <c r="C10" s="28"/>
      <c r="D10" s="28"/>
      <c r="E10" s="28"/>
      <c r="F10" s="28"/>
      <c r="G10" s="71">
        <f>SUM(G5:G9)</f>
        <v>0</v>
      </c>
      <c r="H10" s="10"/>
      <c r="I10" s="18"/>
      <c r="J10" s="18"/>
      <c r="K10" s="18"/>
      <c r="L10" s="18"/>
      <c r="M10" s="18"/>
      <c r="N10" s="18"/>
      <c r="Q10" s="3"/>
      <c r="S10" s="3"/>
      <c r="AC10" s="6"/>
      <c r="AD10" s="1"/>
      <c r="AE10"/>
      <c r="AF10"/>
      <c r="AG10"/>
      <c r="AH10"/>
    </row>
    <row r="11" spans="1:34" s="5" customFormat="1" ht="16" thickBot="1" x14ac:dyDescent="0.4">
      <c r="A11" s="10"/>
      <c r="B11" s="120" t="s">
        <v>23</v>
      </c>
      <c r="C11" s="85"/>
      <c r="D11" s="85"/>
      <c r="E11" s="85"/>
      <c r="F11" s="85"/>
      <c r="G11" s="86"/>
      <c r="H11" s="10"/>
      <c r="I11" s="18"/>
      <c r="J11" s="18"/>
      <c r="K11" s="18"/>
      <c r="L11" s="18"/>
      <c r="M11" s="18"/>
      <c r="N11" s="18"/>
      <c r="Q11" s="3"/>
      <c r="S11" s="3"/>
      <c r="AC11" s="6"/>
      <c r="AD11" s="1"/>
      <c r="AE11"/>
      <c r="AF11"/>
      <c r="AG11"/>
      <c r="AH11"/>
    </row>
    <row r="12" spans="1:34" s="5" customFormat="1" x14ac:dyDescent="0.35">
      <c r="A12" s="10"/>
      <c r="B12" s="111" t="s">
        <v>24</v>
      </c>
      <c r="C12" s="112" t="s">
        <v>8</v>
      </c>
      <c r="D12" s="112" t="s">
        <v>9</v>
      </c>
      <c r="E12" s="112" t="s">
        <v>10</v>
      </c>
      <c r="F12" s="112" t="s">
        <v>11</v>
      </c>
      <c r="G12" s="110" t="s">
        <v>12</v>
      </c>
      <c r="H12" s="10"/>
      <c r="I12" s="18"/>
      <c r="J12" s="18"/>
      <c r="K12" s="18"/>
      <c r="L12" s="18"/>
      <c r="M12" s="18"/>
      <c r="N12" s="18"/>
      <c r="Q12" s="3"/>
      <c r="S12" s="3"/>
      <c r="AC12" s="6"/>
      <c r="AD12" s="1"/>
      <c r="AE12"/>
      <c r="AF12"/>
      <c r="AG12"/>
      <c r="AH12"/>
    </row>
    <row r="13" spans="1:34" s="5" customFormat="1" ht="15.65" customHeight="1" x14ac:dyDescent="0.35">
      <c r="A13" s="10"/>
      <c r="B13" s="29" t="s">
        <v>25</v>
      </c>
      <c r="C13" s="58">
        <v>280</v>
      </c>
      <c r="D13" s="58">
        <v>400</v>
      </c>
      <c r="E13" s="58">
        <v>520</v>
      </c>
      <c r="F13" s="94" t="s">
        <v>14</v>
      </c>
      <c r="G13" s="74">
        <f t="shared" ref="G13:G14" si="0">IF(F13="Low", C13, IF(F13="Mid", D13, IF(F13="High", E13, IF(F13="N/A", 0, ""))))</f>
        <v>0</v>
      </c>
      <c r="H13" s="10"/>
      <c r="I13" s="18"/>
      <c r="J13" s="18"/>
      <c r="K13" s="18"/>
      <c r="L13" s="18"/>
      <c r="M13" s="18"/>
      <c r="N13" s="18"/>
      <c r="Q13" s="3"/>
      <c r="S13" s="3"/>
      <c r="AC13" s="6"/>
      <c r="AD13" s="1"/>
      <c r="AE13"/>
      <c r="AF13"/>
      <c r="AG13"/>
      <c r="AH13"/>
    </row>
    <row r="14" spans="1:34" s="5" customFormat="1" ht="15.5" x14ac:dyDescent="0.35">
      <c r="A14" s="10"/>
      <c r="B14" s="29" t="s">
        <v>26</v>
      </c>
      <c r="C14" s="58">
        <v>4500</v>
      </c>
      <c r="D14" s="58">
        <v>11000</v>
      </c>
      <c r="E14" s="58">
        <v>75000</v>
      </c>
      <c r="F14" s="94" t="s">
        <v>14</v>
      </c>
      <c r="G14" s="74">
        <f t="shared" si="0"/>
        <v>0</v>
      </c>
      <c r="H14" s="10"/>
      <c r="I14" s="18"/>
      <c r="J14" s="18"/>
      <c r="K14" s="18"/>
      <c r="L14" s="18"/>
      <c r="M14" s="18"/>
      <c r="N14" s="18"/>
      <c r="Q14" s="3"/>
      <c r="S14" s="3"/>
      <c r="AC14" s="6"/>
      <c r="AD14" s="1"/>
      <c r="AE14"/>
      <c r="AF14"/>
      <c r="AG14"/>
      <c r="AH14"/>
    </row>
    <row r="15" spans="1:34" s="4" customFormat="1" ht="15" customHeight="1" thickBot="1" x14ac:dyDescent="0.4">
      <c r="A15" s="2"/>
      <c r="B15" s="30" t="s">
        <v>22</v>
      </c>
      <c r="C15" s="31"/>
      <c r="D15" s="31"/>
      <c r="E15" s="31"/>
      <c r="F15" s="31"/>
      <c r="G15" s="75">
        <f>SUM(G13:G14)</f>
        <v>0</v>
      </c>
      <c r="I15" s="16"/>
      <c r="J15" s="18"/>
      <c r="K15" s="18"/>
      <c r="L15" s="18"/>
      <c r="M15" s="18"/>
      <c r="N15" s="18"/>
      <c r="O15" s="5"/>
      <c r="P15" s="5"/>
      <c r="Q15" s="3"/>
      <c r="R15" s="5"/>
      <c r="S15" s="3"/>
      <c r="T15" s="5"/>
      <c r="U15" s="5"/>
      <c r="V15" s="5"/>
      <c r="W15" s="5"/>
      <c r="X15" s="5"/>
      <c r="Y15" s="5"/>
      <c r="Z15" s="5"/>
      <c r="AA15" s="5"/>
      <c r="AB15" s="5"/>
      <c r="AC15" s="6"/>
      <c r="AD15" s="1"/>
      <c r="AE15"/>
      <c r="AF15"/>
      <c r="AG15"/>
      <c r="AH15"/>
    </row>
    <row r="16" spans="1:34" s="4" customFormat="1" ht="15" customHeight="1" thickTop="1" thickBot="1" x14ac:dyDescent="0.4">
      <c r="A16" s="2"/>
      <c r="B16" s="32" t="s">
        <v>27</v>
      </c>
      <c r="C16" s="33"/>
      <c r="D16" s="33"/>
      <c r="E16" s="33"/>
      <c r="F16" s="33"/>
      <c r="G16" s="67">
        <f>SUM(G10,G15)</f>
        <v>0</v>
      </c>
      <c r="I16" s="16"/>
      <c r="J16" s="18"/>
      <c r="K16" s="18"/>
      <c r="L16" s="18"/>
      <c r="M16" s="18"/>
      <c r="N16" s="18"/>
      <c r="O16" s="5"/>
      <c r="P16" s="5"/>
      <c r="Q16" s="3"/>
      <c r="R16" s="5"/>
      <c r="S16" s="3"/>
      <c r="T16" s="5"/>
      <c r="U16" s="5"/>
      <c r="V16" s="5"/>
      <c r="W16" s="5"/>
      <c r="X16" s="5"/>
      <c r="Y16" s="5"/>
      <c r="Z16" s="5"/>
      <c r="AA16" s="5"/>
      <c r="AB16" s="5"/>
      <c r="AC16" s="6"/>
      <c r="AD16" s="1"/>
      <c r="AE16"/>
      <c r="AF16"/>
      <c r="AG16"/>
      <c r="AH16"/>
    </row>
    <row r="17" spans="2:14" ht="14.5" customHeight="1" x14ac:dyDescent="0.35">
      <c r="B17" s="116" t="s">
        <v>28</v>
      </c>
      <c r="C17" s="84"/>
      <c r="D17" s="84"/>
      <c r="E17" s="84"/>
      <c r="F17" s="84"/>
      <c r="G17" s="84"/>
      <c r="J17" s="18"/>
      <c r="K17" s="18"/>
      <c r="L17" s="18"/>
      <c r="M17" s="18"/>
      <c r="N17" s="18"/>
    </row>
  </sheetData>
  <sheetProtection algorithmName="SHA-512" hashValue="q24Stionc7Oyw6ebFpL78fPryilaNzjNc2XRQYsiADhZkzk9S3COX8kltFXRCgHRfa51Ie3cZ2ZQNLfliPATXQ==" saltValue="WAn7pNmPxJiFS0BRsrHqGA==" spinCount="100000" sheet="1" objects="1" scenarios="1"/>
  <mergeCells count="2">
    <mergeCell ref="B2:G2"/>
    <mergeCell ref="I2:I5"/>
  </mergeCells>
  <dataValidations xWindow="905" yWindow="427" count="2">
    <dataValidation allowBlank="1" showInputMessage="1" showErrorMessage="1" prompt="To further improve LTS on shared lanes, see the BIKE BLVD tab for traffic calming features.  Shared lanes with an acceptable LTS must have very low traffic volumes (&lt;1000 ADT) and low motor vehicle operating speeds (&lt;25 mph)._x000a_" sqref="C11:F11" xr:uid="{C66A68ED-E71D-4472-8C61-290CF007E7B8}"/>
    <dataValidation type="list" allowBlank="1" showInputMessage="1" showErrorMessage="1" sqref="F5:F9 F13:F14" xr:uid="{7BBA379E-914A-40F8-9D19-E45A8C0767BC}">
      <formula1>$K$6:$K$9</formula1>
    </dataValidation>
  </dataValidations>
  <pageMargins left="0.25" right="0.25" top="0.75" bottom="0.75" header="0.3" footer="0.3"/>
  <pageSetup paperSize="3" scale="7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3901E-A833-4C03-9665-A034410F1BC2}">
  <sheetPr>
    <pageSetUpPr fitToPage="1"/>
  </sheetPr>
  <dimension ref="A1:AH17"/>
  <sheetViews>
    <sheetView zoomScaleNormal="100" workbookViewId="0">
      <selection activeCell="I2" sqref="I2:I5"/>
    </sheetView>
  </sheetViews>
  <sheetFormatPr defaultColWidth="9.1796875" defaultRowHeight="14.5" x14ac:dyDescent="0.35"/>
  <cols>
    <col min="1" max="1" width="8.54296875" style="2" customWidth="1"/>
    <col min="2" max="2" width="36.1796875" style="1" bestFit="1" customWidth="1"/>
    <col min="3" max="6" width="14.453125" style="1" customWidth="1"/>
    <col min="7" max="7" width="14.453125" style="4" customWidth="1"/>
    <col min="8" max="8" width="13.81640625" style="4" customWidth="1"/>
    <col min="9" max="9" width="40.453125" style="5" customWidth="1"/>
    <col min="10" max="10" width="12.54296875" style="5" customWidth="1"/>
    <col min="11" max="11" width="4.7265625" style="5" hidden="1" customWidth="1"/>
    <col min="12" max="16" width="12.54296875" style="5" customWidth="1"/>
    <col min="17" max="17" width="14.453125" style="3" bestFit="1" customWidth="1"/>
    <col min="18" max="18" width="12.54296875" style="5" customWidth="1"/>
    <col min="19" max="19" width="10.54296875" style="3" customWidth="1"/>
    <col min="20" max="23" width="12.54296875" style="5" customWidth="1"/>
    <col min="24" max="24" width="14.453125" style="5" customWidth="1"/>
    <col min="25" max="26" width="12.54296875" style="5" customWidth="1"/>
    <col min="27" max="27" width="15.453125" style="5" customWidth="1"/>
    <col min="28" max="28" width="12.54296875" style="5" customWidth="1"/>
    <col min="29" max="29" width="12.54296875" style="6" customWidth="1"/>
    <col min="30" max="30" width="23" style="1" customWidth="1"/>
    <col min="32" max="32" width="9.54296875" bestFit="1" customWidth="1"/>
    <col min="33" max="33" width="11.54296875" bestFit="1" customWidth="1"/>
  </cols>
  <sheetData>
    <row r="1" spans="1:34" ht="15" thickBot="1" x14ac:dyDescent="0.4">
      <c r="A1" s="21"/>
      <c r="G1" s="2"/>
      <c r="H1" s="2"/>
      <c r="I1" s="7"/>
      <c r="J1" s="13"/>
      <c r="K1" s="13"/>
      <c r="L1" s="7"/>
      <c r="M1" s="7"/>
      <c r="N1" s="13"/>
      <c r="O1" s="7"/>
      <c r="P1" s="7"/>
      <c r="R1" s="7"/>
      <c r="T1" s="7"/>
      <c r="U1" s="7"/>
      <c r="V1" s="7"/>
      <c r="W1" s="7"/>
      <c r="X1" s="7"/>
      <c r="Y1" s="7"/>
      <c r="Z1" s="7"/>
      <c r="AA1" s="7"/>
      <c r="AB1" s="7"/>
      <c r="AC1" s="12"/>
      <c r="AD1" s="11"/>
      <c r="AF1" s="9"/>
      <c r="AG1" s="8"/>
    </row>
    <row r="2" spans="1:34" ht="21" x14ac:dyDescent="0.35">
      <c r="A2" s="10"/>
      <c r="B2" s="117" t="s">
        <v>29</v>
      </c>
      <c r="C2" s="118"/>
      <c r="D2" s="118"/>
      <c r="E2" s="118"/>
      <c r="F2" s="118"/>
      <c r="G2" s="119"/>
      <c r="H2" s="10"/>
      <c r="I2" s="135" t="s">
        <v>5</v>
      </c>
      <c r="J2" s="18"/>
      <c r="K2" s="18"/>
      <c r="L2" s="18"/>
      <c r="M2" s="18"/>
      <c r="N2" s="18"/>
      <c r="O2" s="18"/>
      <c r="P2" s="18"/>
      <c r="Q2" s="18"/>
    </row>
    <row r="3" spans="1:34" s="5" customFormat="1" ht="16" thickBot="1" x14ac:dyDescent="0.4">
      <c r="A3" s="10"/>
      <c r="B3" s="123" t="s">
        <v>23</v>
      </c>
      <c r="C3" s="121"/>
      <c r="D3" s="121"/>
      <c r="E3" s="121"/>
      <c r="F3" s="121"/>
      <c r="G3" s="122"/>
      <c r="H3" s="10"/>
      <c r="I3" s="136"/>
      <c r="J3" s="18"/>
      <c r="K3" s="18"/>
      <c r="L3" s="18"/>
      <c r="M3" s="18"/>
      <c r="N3" s="18"/>
      <c r="O3" s="18"/>
      <c r="P3" s="18"/>
      <c r="Q3" s="18"/>
      <c r="S3" s="3"/>
      <c r="AC3" s="6"/>
      <c r="AD3" s="1"/>
      <c r="AE3"/>
      <c r="AF3"/>
      <c r="AG3"/>
      <c r="AH3"/>
    </row>
    <row r="4" spans="1:34" s="5" customFormat="1" x14ac:dyDescent="0.35">
      <c r="A4" s="10"/>
      <c r="B4" s="111" t="s">
        <v>24</v>
      </c>
      <c r="C4" s="112" t="s">
        <v>8</v>
      </c>
      <c r="D4" s="112" t="s">
        <v>9</v>
      </c>
      <c r="E4" s="112" t="s">
        <v>10</v>
      </c>
      <c r="F4" s="112" t="s">
        <v>11</v>
      </c>
      <c r="G4" s="110" t="s">
        <v>12</v>
      </c>
      <c r="H4" s="10"/>
      <c r="I4" s="136"/>
      <c r="K4" s="5" t="s">
        <v>16</v>
      </c>
      <c r="Q4" s="3"/>
      <c r="S4" s="3"/>
      <c r="AC4" s="6"/>
      <c r="AD4" s="1"/>
      <c r="AE4"/>
      <c r="AF4"/>
      <c r="AG4"/>
      <c r="AH4"/>
    </row>
    <row r="5" spans="1:34" s="5" customFormat="1" ht="15.5" x14ac:dyDescent="0.35">
      <c r="A5" s="10"/>
      <c r="B5" s="15" t="s">
        <v>13</v>
      </c>
      <c r="C5" s="68">
        <v>5000</v>
      </c>
      <c r="D5" s="68">
        <v>8000</v>
      </c>
      <c r="E5" s="68">
        <v>18000</v>
      </c>
      <c r="F5" s="95" t="s">
        <v>14</v>
      </c>
      <c r="G5" s="70">
        <f>IF(F5="Low", C5, IF(F5="Mid", D5, IF(F5="High", E5, IF(F5="N/A", 0, ""))))</f>
        <v>0</v>
      </c>
      <c r="H5" s="10"/>
      <c r="I5" s="136"/>
      <c r="K5" s="5" t="s">
        <v>18</v>
      </c>
      <c r="Q5" s="3"/>
      <c r="S5" s="3"/>
      <c r="AC5" s="6"/>
      <c r="AD5" s="1"/>
      <c r="AE5"/>
      <c r="AF5"/>
      <c r="AG5"/>
      <c r="AH5"/>
    </row>
    <row r="6" spans="1:34" s="5" customFormat="1" ht="15.5" x14ac:dyDescent="0.35">
      <c r="A6" s="10"/>
      <c r="B6" s="15" t="s">
        <v>30</v>
      </c>
      <c r="C6" s="68">
        <v>30000</v>
      </c>
      <c r="D6" s="68">
        <v>45000</v>
      </c>
      <c r="E6" s="68">
        <v>60000</v>
      </c>
      <c r="F6" s="95" t="s">
        <v>14</v>
      </c>
      <c r="G6" s="70">
        <f>IF(F6="Low", C6, IF(F6="Mid", D6, IF(F6="High", E6, IF(F6="N/A", 0, ""))))</f>
        <v>0</v>
      </c>
      <c r="H6" s="10"/>
      <c r="I6" s="77"/>
      <c r="K6" s="5" t="s">
        <v>20</v>
      </c>
      <c r="Q6" s="3"/>
      <c r="S6" s="3"/>
      <c r="AC6" s="6"/>
      <c r="AD6" s="1"/>
      <c r="AE6"/>
      <c r="AF6"/>
      <c r="AG6"/>
      <c r="AH6"/>
    </row>
    <row r="7" spans="1:34" s="5" customFormat="1" ht="15.5" x14ac:dyDescent="0.35">
      <c r="A7" s="10"/>
      <c r="B7" s="29" t="s">
        <v>26</v>
      </c>
      <c r="C7" s="69">
        <v>20000</v>
      </c>
      <c r="D7" s="68">
        <v>36000</v>
      </c>
      <c r="E7" s="68">
        <v>85000</v>
      </c>
      <c r="F7" s="95" t="s">
        <v>14</v>
      </c>
      <c r="G7" s="70">
        <f>IF(F7="Low", C7, IF(F7="Mid", D7, IF(F7="High", E7, IF(F7="N/A", 0, ""))))</f>
        <v>0</v>
      </c>
      <c r="H7" s="10"/>
      <c r="I7" s="10"/>
      <c r="K7" s="5" t="s">
        <v>14</v>
      </c>
      <c r="Q7" s="3"/>
      <c r="S7" s="3"/>
      <c r="AC7" s="6"/>
      <c r="AD7" s="1"/>
      <c r="AE7"/>
      <c r="AF7"/>
      <c r="AG7"/>
      <c r="AH7"/>
    </row>
    <row r="8" spans="1:34" s="5" customFormat="1" ht="15.5" x14ac:dyDescent="0.35">
      <c r="A8" s="10"/>
      <c r="B8" s="15" t="s">
        <v>31</v>
      </c>
      <c r="C8" s="69">
        <v>10000</v>
      </c>
      <c r="D8" s="68">
        <v>20000</v>
      </c>
      <c r="E8" s="68">
        <v>40000</v>
      </c>
      <c r="F8" s="95" t="s">
        <v>14</v>
      </c>
      <c r="G8" s="70">
        <f>IF(F8="Low", C8, IF(F8="Mid", D8, IF(F8="High", E8, IF(F8="N/A", 0, ""))))</f>
        <v>0</v>
      </c>
      <c r="H8" s="10"/>
      <c r="I8" s="10"/>
      <c r="Q8" s="3"/>
      <c r="S8" s="3"/>
      <c r="AC8" s="6"/>
      <c r="AD8" s="1"/>
      <c r="AE8"/>
      <c r="AF8"/>
      <c r="AG8"/>
      <c r="AH8"/>
    </row>
    <row r="9" spans="1:34" s="5" customFormat="1" ht="15.5" x14ac:dyDescent="0.35">
      <c r="A9" s="10"/>
      <c r="B9" s="34" t="s">
        <v>22</v>
      </c>
      <c r="C9" s="35"/>
      <c r="D9" s="35"/>
      <c r="E9" s="35"/>
      <c r="F9" s="35"/>
      <c r="G9" s="73">
        <f>SUM(G5:G8)</f>
        <v>0</v>
      </c>
      <c r="H9" s="10"/>
      <c r="Q9" s="3"/>
      <c r="S9" s="3"/>
      <c r="AC9" s="6"/>
      <c r="AD9" s="1"/>
      <c r="AE9"/>
      <c r="AF9"/>
      <c r="AG9"/>
      <c r="AH9"/>
    </row>
    <row r="10" spans="1:34" s="5" customFormat="1" ht="16" thickBot="1" x14ac:dyDescent="0.4">
      <c r="A10" s="10"/>
      <c r="B10" s="124" t="s">
        <v>6</v>
      </c>
      <c r="C10" s="88"/>
      <c r="D10" s="88"/>
      <c r="E10" s="88"/>
      <c r="F10" s="88"/>
      <c r="G10" s="89"/>
      <c r="H10" s="10"/>
      <c r="Q10" s="3"/>
      <c r="S10" s="3"/>
      <c r="AC10" s="6"/>
      <c r="AD10" s="1"/>
      <c r="AE10"/>
      <c r="AF10"/>
      <c r="AG10"/>
      <c r="AH10"/>
    </row>
    <row r="11" spans="1:34" s="5" customFormat="1" x14ac:dyDescent="0.35">
      <c r="A11" s="10"/>
      <c r="B11" s="108" t="s">
        <v>7</v>
      </c>
      <c r="C11" s="109" t="s">
        <v>8</v>
      </c>
      <c r="D11" s="109" t="s">
        <v>9</v>
      </c>
      <c r="E11" s="109" t="s">
        <v>10</v>
      </c>
      <c r="F11" s="109" t="s">
        <v>11</v>
      </c>
      <c r="G11" s="110" t="s">
        <v>12</v>
      </c>
      <c r="H11" s="10"/>
      <c r="Q11" s="3"/>
      <c r="S11" s="3"/>
      <c r="AC11" s="6"/>
      <c r="AD11" s="1"/>
      <c r="AE11"/>
      <c r="AF11"/>
      <c r="AG11"/>
      <c r="AH11"/>
    </row>
    <row r="12" spans="1:34" s="5" customFormat="1" ht="15.5" x14ac:dyDescent="0.35">
      <c r="A12" s="10"/>
      <c r="B12" s="25" t="s">
        <v>19</v>
      </c>
      <c r="C12" s="53">
        <v>1000</v>
      </c>
      <c r="D12" s="53">
        <v>14000</v>
      </c>
      <c r="E12" s="53">
        <v>25000</v>
      </c>
      <c r="F12" s="92" t="s">
        <v>14</v>
      </c>
      <c r="G12" s="70">
        <f>IF(F12="Low", C12, IF(F12="Mid", D12, IF(F12="High", E12, IF(F12="N/A", 0, ""))))</f>
        <v>0</v>
      </c>
      <c r="H12" s="10"/>
      <c r="Q12" s="3"/>
      <c r="S12" s="3"/>
      <c r="AC12" s="6"/>
      <c r="AD12" s="1"/>
      <c r="AE12"/>
      <c r="AF12"/>
      <c r="AG12"/>
      <c r="AH12"/>
    </row>
    <row r="13" spans="1:34" s="5" customFormat="1" ht="15.5" x14ac:dyDescent="0.35">
      <c r="A13" s="10"/>
      <c r="B13" s="25" t="s">
        <v>32</v>
      </c>
      <c r="C13" s="60">
        <v>60000</v>
      </c>
      <c r="D13" s="60">
        <v>160000</v>
      </c>
      <c r="E13" s="60">
        <v>200000</v>
      </c>
      <c r="F13" s="92" t="s">
        <v>14</v>
      </c>
      <c r="G13" s="70">
        <f t="shared" ref="G13:G14" si="0">IF(F13="Low", C13, IF(F13="Mid", D13, IF(F13="High", E13, IF(F13="N/A", 0, ""))))</f>
        <v>0</v>
      </c>
      <c r="H13" s="10"/>
      <c r="Q13" s="3"/>
      <c r="S13" s="3"/>
      <c r="AC13" s="6"/>
      <c r="AD13" s="1"/>
      <c r="AE13"/>
      <c r="AF13"/>
      <c r="AG13"/>
      <c r="AH13"/>
    </row>
    <row r="14" spans="1:34" s="5" customFormat="1" ht="15.5" x14ac:dyDescent="0.35">
      <c r="A14" s="10"/>
      <c r="B14" s="36" t="s">
        <v>21</v>
      </c>
      <c r="C14" s="59">
        <v>14000</v>
      </c>
      <c r="D14" s="59">
        <v>20000</v>
      </c>
      <c r="E14" s="59">
        <v>26000</v>
      </c>
      <c r="F14" s="93" t="s">
        <v>14</v>
      </c>
      <c r="G14" s="70">
        <f t="shared" si="0"/>
        <v>0</v>
      </c>
      <c r="H14" s="10"/>
      <c r="Q14" s="3"/>
      <c r="S14" s="3"/>
      <c r="AC14" s="6"/>
      <c r="AD14" s="1"/>
      <c r="AE14"/>
      <c r="AF14"/>
      <c r="AG14"/>
      <c r="AH14"/>
    </row>
    <row r="15" spans="1:34" s="4" customFormat="1" ht="15" customHeight="1" thickBot="1" x14ac:dyDescent="0.4">
      <c r="A15" s="2"/>
      <c r="B15" s="37" t="s">
        <v>22</v>
      </c>
      <c r="C15" s="38"/>
      <c r="D15" s="38"/>
      <c r="E15" s="38"/>
      <c r="F15" s="38"/>
      <c r="G15" s="71">
        <f>SUM(G12:G14)</f>
        <v>0</v>
      </c>
      <c r="I15" s="16"/>
      <c r="J15" s="5"/>
      <c r="K15" s="5"/>
      <c r="L15" s="5"/>
      <c r="M15" s="5"/>
      <c r="N15" s="5"/>
      <c r="O15" s="5"/>
      <c r="P15" s="5"/>
      <c r="Q15" s="3"/>
      <c r="R15" s="5"/>
      <c r="S15" s="3"/>
      <c r="T15" s="5"/>
      <c r="U15" s="5"/>
      <c r="V15" s="5"/>
      <c r="W15" s="5"/>
      <c r="X15" s="5"/>
      <c r="Y15" s="5"/>
      <c r="Z15" s="5"/>
      <c r="AA15" s="5"/>
      <c r="AB15" s="5"/>
      <c r="AC15" s="6"/>
      <c r="AD15" s="1"/>
      <c r="AE15"/>
      <c r="AF15"/>
      <c r="AG15"/>
      <c r="AH15"/>
    </row>
    <row r="16" spans="1:34" s="4" customFormat="1" ht="15" customHeight="1" thickTop="1" thickBot="1" x14ac:dyDescent="0.4">
      <c r="A16" s="2"/>
      <c r="B16" s="32" t="s">
        <v>27</v>
      </c>
      <c r="C16" s="33"/>
      <c r="D16" s="33"/>
      <c r="E16" s="33"/>
      <c r="F16" s="33"/>
      <c r="G16" s="72">
        <f>SUM(G15,G9)</f>
        <v>0</v>
      </c>
      <c r="I16" s="16"/>
      <c r="J16" s="5"/>
      <c r="K16" s="5"/>
      <c r="L16" s="5"/>
      <c r="M16" s="5"/>
      <c r="N16" s="5"/>
      <c r="O16" s="5"/>
      <c r="P16" s="5"/>
      <c r="Q16" s="3"/>
      <c r="R16" s="5"/>
      <c r="S16" s="3"/>
      <c r="T16" s="5"/>
      <c r="U16" s="5"/>
      <c r="V16" s="5"/>
      <c r="W16" s="5"/>
      <c r="X16" s="5"/>
      <c r="Y16" s="5"/>
      <c r="Z16" s="5"/>
      <c r="AA16" s="5"/>
      <c r="AB16" s="5"/>
      <c r="AC16" s="6"/>
      <c r="AD16" s="1"/>
      <c r="AE16"/>
      <c r="AF16"/>
      <c r="AG16"/>
      <c r="AH16"/>
    </row>
    <row r="17" spans="2:7" x14ac:dyDescent="0.35">
      <c r="B17" s="84"/>
      <c r="C17" s="84"/>
      <c r="D17" s="84"/>
      <c r="E17" s="84"/>
      <c r="F17" s="84"/>
      <c r="G17" s="84"/>
    </row>
  </sheetData>
  <sheetProtection algorithmName="SHA-512" hashValue="pMAiluDLMW2Fva7giR8qltZo7gt6AkDFab7rc9V5s5E55Q1WgiTI/o1kmgpqKJ0D6s4SsYXZvn7Rb1EPhlEGDw==" saltValue="lOsUneBhxSQX9i2khpMVVg==" spinCount="100000" sheet="1" objects="1" scenarios="1"/>
  <mergeCells count="2">
    <mergeCell ref="B2:G2"/>
    <mergeCell ref="I2:I5"/>
  </mergeCells>
  <dataValidations xWindow="883" yWindow="321" count="2">
    <dataValidation allowBlank="1" showInputMessage="1" showErrorMessage="1" prompt="To further improve LTS on shared lanes, see the BIKE BLVD tab for traffic calming features.  Shared lanes with an acceptable LTS must have very low traffic volumes (&lt;1000 ADT) and low motor vehicle operating speeds (&lt;25 mph)._x000a_" sqref="C3:F3" xr:uid="{9D6995D7-FEF1-4242-B748-46D73ADBB392}"/>
    <dataValidation type="list" allowBlank="1" showInputMessage="1" showErrorMessage="1" sqref="F12:F14 F5:F8" xr:uid="{E86DA818-1CB4-4B90-AC9D-21905D806600}">
      <formula1>$K$4:$K$7</formula1>
    </dataValidation>
  </dataValidations>
  <pageMargins left="0.25" right="0.25" top="0.75" bottom="0.75" header="0.3" footer="0.3"/>
  <pageSetup paperSize="3" scale="7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410A3-F564-4297-B3A9-6176DE939C5D}">
  <sheetPr>
    <pageSetUpPr fitToPage="1"/>
  </sheetPr>
  <dimension ref="A1:AH22"/>
  <sheetViews>
    <sheetView tabSelected="1" zoomScaleNormal="100" workbookViewId="0">
      <selection activeCell="J11" sqref="J11"/>
    </sheetView>
  </sheetViews>
  <sheetFormatPr defaultColWidth="9.1796875" defaultRowHeight="14.5" x14ac:dyDescent="0.35"/>
  <cols>
    <col min="1" max="1" width="8.54296875" style="2" customWidth="1"/>
    <col min="2" max="2" width="37" style="1" bestFit="1" customWidth="1"/>
    <col min="3" max="6" width="14.453125" style="1" customWidth="1"/>
    <col min="7" max="7" width="14.453125" style="4" customWidth="1"/>
    <col min="8" max="8" width="13.81640625" style="4" customWidth="1"/>
    <col min="9" max="9" width="41.54296875" style="5" customWidth="1"/>
    <col min="10" max="10" width="12.54296875" style="5" customWidth="1"/>
    <col min="11" max="11" width="4.7265625" style="5" hidden="1" customWidth="1"/>
    <col min="12" max="16" width="12.54296875" style="5" customWidth="1"/>
    <col min="17" max="17" width="14.453125" style="3" bestFit="1" customWidth="1"/>
    <col min="18" max="18" width="12.54296875" style="5" customWidth="1"/>
    <col min="19" max="19" width="10.54296875" style="3" customWidth="1"/>
    <col min="20" max="23" width="12.54296875" style="5" customWidth="1"/>
    <col min="24" max="24" width="14.453125" style="5" customWidth="1"/>
    <col min="25" max="26" width="12.54296875" style="5" customWidth="1"/>
    <col min="27" max="27" width="15.453125" style="5" customWidth="1"/>
    <col min="28" max="28" width="12.54296875" style="5" customWidth="1"/>
    <col min="29" max="29" width="12.54296875" style="6" customWidth="1"/>
    <col min="30" max="30" width="23" style="1" customWidth="1"/>
    <col min="32" max="32" width="9.54296875" bestFit="1" customWidth="1"/>
    <col min="33" max="33" width="11.54296875" bestFit="1" customWidth="1"/>
  </cols>
  <sheetData>
    <row r="1" spans="1:34" ht="15" thickBot="1" x14ac:dyDescent="0.4">
      <c r="A1" s="21"/>
      <c r="G1" s="2"/>
      <c r="H1" s="2"/>
      <c r="I1" s="7"/>
      <c r="J1" s="13"/>
      <c r="K1" s="13"/>
      <c r="L1" s="7"/>
      <c r="M1" s="7"/>
      <c r="N1" s="13"/>
      <c r="O1" s="7"/>
      <c r="P1" s="7"/>
      <c r="R1" s="7"/>
      <c r="T1" s="7"/>
      <c r="U1" s="7"/>
      <c r="V1" s="7"/>
      <c r="W1" s="7"/>
      <c r="X1" s="7"/>
      <c r="Y1" s="7"/>
      <c r="Z1" s="7"/>
      <c r="AA1" s="7"/>
      <c r="AB1" s="7"/>
      <c r="AC1" s="12"/>
      <c r="AD1" s="11"/>
      <c r="AF1" s="9"/>
      <c r="AG1" s="8"/>
    </row>
    <row r="2" spans="1:34" ht="21" x14ac:dyDescent="0.35">
      <c r="A2" s="10"/>
      <c r="B2" s="117" t="s">
        <v>33</v>
      </c>
      <c r="C2" s="118"/>
      <c r="D2" s="118"/>
      <c r="E2" s="118"/>
      <c r="F2" s="118"/>
      <c r="G2" s="119"/>
      <c r="H2" s="10"/>
      <c r="I2" s="135" t="s">
        <v>5</v>
      </c>
      <c r="J2" s="18"/>
      <c r="K2" s="18"/>
      <c r="L2" s="18"/>
      <c r="M2" s="18"/>
      <c r="N2" s="18"/>
      <c r="O2" s="18"/>
      <c r="P2" s="18"/>
      <c r="Q2" s="18"/>
    </row>
    <row r="3" spans="1:34" s="5" customFormat="1" ht="16" thickBot="1" x14ac:dyDescent="0.4">
      <c r="A3" s="10"/>
      <c r="B3" s="123" t="s">
        <v>23</v>
      </c>
      <c r="C3" s="125"/>
      <c r="D3" s="125"/>
      <c r="E3" s="125"/>
      <c r="F3" s="125"/>
      <c r="G3" s="126"/>
      <c r="H3" s="10"/>
      <c r="I3" s="136"/>
      <c r="J3" s="18"/>
      <c r="K3" s="18"/>
      <c r="L3" s="18"/>
      <c r="M3" s="18"/>
      <c r="N3" s="18"/>
      <c r="O3" s="18"/>
      <c r="P3" s="18"/>
      <c r="Q3" s="18"/>
      <c r="S3" s="3"/>
      <c r="AC3" s="6"/>
      <c r="AD3" s="1"/>
      <c r="AE3"/>
      <c r="AF3"/>
      <c r="AG3"/>
      <c r="AH3"/>
    </row>
    <row r="4" spans="1:34" s="5" customFormat="1" x14ac:dyDescent="0.35">
      <c r="A4" s="10"/>
      <c r="B4" s="108" t="s">
        <v>7</v>
      </c>
      <c r="C4" s="109" t="s">
        <v>8</v>
      </c>
      <c r="D4" s="109" t="s">
        <v>9</v>
      </c>
      <c r="E4" s="109" t="s">
        <v>10</v>
      </c>
      <c r="F4" s="109" t="s">
        <v>11</v>
      </c>
      <c r="G4" s="110" t="s">
        <v>12</v>
      </c>
      <c r="H4" s="10"/>
      <c r="I4" s="136"/>
      <c r="K4" s="5" t="s">
        <v>16</v>
      </c>
      <c r="Q4" s="3"/>
      <c r="S4" s="3"/>
      <c r="AC4" s="6"/>
      <c r="AD4" s="1"/>
      <c r="AE4"/>
      <c r="AF4"/>
      <c r="AG4"/>
      <c r="AH4"/>
    </row>
    <row r="5" spans="1:34" s="5" customFormat="1" ht="15.5" x14ac:dyDescent="0.35">
      <c r="A5" s="10"/>
      <c r="B5" s="15" t="s">
        <v>34</v>
      </c>
      <c r="C5" s="58">
        <v>6000</v>
      </c>
      <c r="D5" s="58">
        <v>8000</v>
      </c>
      <c r="E5" s="58">
        <v>10000</v>
      </c>
      <c r="F5" s="91" t="s">
        <v>14</v>
      </c>
      <c r="G5" s="56">
        <f>IF(F5="Low", C5, IF(F5="Mid", D5, IF(F5="High", E5, IF(F5="N/A", 0, ""))))</f>
        <v>0</v>
      </c>
      <c r="H5" s="10"/>
      <c r="K5" s="5" t="s">
        <v>18</v>
      </c>
      <c r="P5" s="3"/>
      <c r="R5" s="3"/>
      <c r="AB5" s="6"/>
      <c r="AC5" s="1"/>
      <c r="AD5"/>
      <c r="AE5"/>
      <c r="AF5"/>
      <c r="AG5"/>
    </row>
    <row r="6" spans="1:34" s="5" customFormat="1" ht="15.5" x14ac:dyDescent="0.35">
      <c r="A6" s="10"/>
      <c r="B6" s="24" t="s">
        <v>31</v>
      </c>
      <c r="C6" s="58">
        <v>12000</v>
      </c>
      <c r="D6" s="58">
        <v>20000</v>
      </c>
      <c r="E6" s="58">
        <v>35000</v>
      </c>
      <c r="F6" s="91" t="s">
        <v>14</v>
      </c>
      <c r="G6" s="56">
        <f t="shared" ref="G6" si="0">IF(F6="Low", C6, IF(F6="Mid", D6, IF(F6="High", E6, IF(F6="N/A", 0, ""))))</f>
        <v>0</v>
      </c>
      <c r="H6" s="10"/>
      <c r="K6" s="5" t="s">
        <v>20</v>
      </c>
      <c r="P6" s="3"/>
      <c r="R6" s="3"/>
      <c r="AB6" s="6"/>
      <c r="AC6" s="1"/>
      <c r="AD6"/>
      <c r="AE6"/>
      <c r="AF6"/>
      <c r="AG6"/>
    </row>
    <row r="7" spans="1:34" s="16" customFormat="1" ht="15.75" customHeight="1" x14ac:dyDescent="0.35">
      <c r="A7" s="10"/>
      <c r="B7" s="36" t="s">
        <v>26</v>
      </c>
      <c r="C7" s="59">
        <v>16000</v>
      </c>
      <c r="D7" s="59">
        <v>30000</v>
      </c>
      <c r="E7" s="59">
        <v>140000</v>
      </c>
      <c r="F7" s="101" t="s">
        <v>14</v>
      </c>
      <c r="G7" s="78">
        <f>IF(F7="Low", C7, IF(F7="Mid", D7, IF(F7="High", E7, IF(F7="N/A", 0, ""))))</f>
        <v>0</v>
      </c>
      <c r="H7" s="10"/>
      <c r="I7" s="79"/>
      <c r="J7" s="90"/>
      <c r="K7" s="5" t="s">
        <v>14</v>
      </c>
      <c r="L7" s="90"/>
      <c r="M7" s="90"/>
      <c r="N7" s="90"/>
      <c r="P7" s="80"/>
      <c r="R7" s="80"/>
      <c r="AB7" s="81"/>
      <c r="AC7" s="47"/>
      <c r="AD7"/>
      <c r="AE7"/>
      <c r="AF7"/>
      <c r="AG7"/>
    </row>
    <row r="8" spans="1:34" s="5" customFormat="1" ht="15.5" x14ac:dyDescent="0.35">
      <c r="A8" s="10"/>
      <c r="B8" s="26" t="s">
        <v>22</v>
      </c>
      <c r="C8" s="39"/>
      <c r="D8" s="39"/>
      <c r="E8" s="39"/>
      <c r="F8" s="39"/>
      <c r="G8" s="64">
        <f>SUM(G5:G7)</f>
        <v>0</v>
      </c>
      <c r="H8" s="10"/>
      <c r="J8" s="90"/>
      <c r="K8" s="90"/>
      <c r="L8" s="90"/>
      <c r="M8" s="90"/>
      <c r="N8" s="90"/>
      <c r="Q8" s="3"/>
      <c r="S8" s="3"/>
      <c r="AC8" s="6"/>
      <c r="AD8" s="1"/>
      <c r="AE8"/>
      <c r="AF8"/>
      <c r="AG8"/>
      <c r="AH8"/>
    </row>
    <row r="9" spans="1:34" s="5" customFormat="1" ht="16" thickBot="1" x14ac:dyDescent="0.4">
      <c r="A9" s="10"/>
      <c r="B9" s="120" t="s">
        <v>35</v>
      </c>
      <c r="C9" s="85"/>
      <c r="D9" s="85"/>
      <c r="E9" s="85"/>
      <c r="F9" s="85"/>
      <c r="G9" s="86"/>
      <c r="H9" s="10"/>
      <c r="J9" s="90"/>
      <c r="K9" s="90"/>
      <c r="L9" s="90"/>
      <c r="M9" s="90"/>
      <c r="N9" s="90"/>
      <c r="Q9" s="3"/>
      <c r="S9" s="3"/>
      <c r="AC9" s="6"/>
      <c r="AD9" s="1"/>
      <c r="AE9"/>
      <c r="AF9"/>
      <c r="AG9"/>
      <c r="AH9"/>
    </row>
    <row r="10" spans="1:34" s="5" customFormat="1" x14ac:dyDescent="0.35">
      <c r="A10" s="10"/>
      <c r="B10" s="111" t="s">
        <v>24</v>
      </c>
      <c r="C10" s="112" t="s">
        <v>8</v>
      </c>
      <c r="D10" s="112" t="s">
        <v>9</v>
      </c>
      <c r="E10" s="112" t="s">
        <v>10</v>
      </c>
      <c r="F10" s="112" t="s">
        <v>11</v>
      </c>
      <c r="G10" s="110" t="s">
        <v>12</v>
      </c>
      <c r="H10" s="10"/>
      <c r="J10" s="90"/>
      <c r="K10" s="90"/>
      <c r="L10" s="90"/>
      <c r="M10" s="90"/>
      <c r="N10" s="90"/>
      <c r="Q10" s="3"/>
      <c r="S10" s="3"/>
      <c r="AC10" s="6"/>
      <c r="AD10" s="1"/>
      <c r="AE10"/>
      <c r="AF10"/>
      <c r="AG10"/>
      <c r="AH10"/>
    </row>
    <row r="11" spans="1:34" s="5" customFormat="1" ht="31" x14ac:dyDescent="0.35">
      <c r="A11" s="10"/>
      <c r="B11" s="49" t="s">
        <v>36</v>
      </c>
      <c r="C11" s="60">
        <v>5950</v>
      </c>
      <c r="D11" s="60">
        <v>8500</v>
      </c>
      <c r="E11" s="60">
        <v>11050</v>
      </c>
      <c r="F11" s="94" t="s">
        <v>14</v>
      </c>
      <c r="G11" s="56">
        <f>IF(F11="Low", C11, IF(F11="Mid", D11, IF(F11="High", E11, IF(F11="N/A", 0, ""))))</f>
        <v>0</v>
      </c>
      <c r="H11" s="10"/>
      <c r="Q11" s="3"/>
      <c r="S11" s="3"/>
      <c r="AC11" s="6"/>
      <c r="AD11" s="1"/>
      <c r="AE11"/>
      <c r="AF11"/>
      <c r="AG11"/>
      <c r="AH11"/>
    </row>
    <row r="12" spans="1:34" s="5" customFormat="1" ht="15.5" x14ac:dyDescent="0.35">
      <c r="A12" s="10"/>
      <c r="B12" s="48" t="s">
        <v>37</v>
      </c>
      <c r="C12" s="61">
        <v>14000</v>
      </c>
      <c r="D12" s="61">
        <v>20000</v>
      </c>
      <c r="E12" s="61">
        <v>26000</v>
      </c>
      <c r="F12" s="102" t="s">
        <v>14</v>
      </c>
      <c r="G12" s="56">
        <f>IF(F12="Low", C12, IF(F12="Mid", D12, IF(F12="High", E12, IF(F12="N/A", 0, ""))))</f>
        <v>0</v>
      </c>
      <c r="H12" s="10"/>
      <c r="Q12" s="3"/>
      <c r="S12" s="3"/>
      <c r="AC12" s="6"/>
      <c r="AD12" s="1"/>
      <c r="AE12"/>
      <c r="AF12"/>
      <c r="AG12"/>
      <c r="AH12"/>
    </row>
    <row r="13" spans="1:34" s="5" customFormat="1" ht="15.5" x14ac:dyDescent="0.35">
      <c r="A13" s="10"/>
      <c r="B13" s="26" t="s">
        <v>22</v>
      </c>
      <c r="C13" s="27"/>
      <c r="D13" s="27"/>
      <c r="E13" s="27"/>
      <c r="F13" s="27"/>
      <c r="G13" s="65">
        <f>SUM(G11:G12)</f>
        <v>0</v>
      </c>
      <c r="H13" s="10"/>
      <c r="I13" s="10"/>
      <c r="Q13" s="3"/>
      <c r="S13" s="3"/>
      <c r="AC13" s="6"/>
      <c r="AD13" s="1"/>
      <c r="AE13"/>
      <c r="AF13"/>
      <c r="AG13"/>
      <c r="AH13"/>
    </row>
    <row r="14" spans="1:34" s="5" customFormat="1" ht="16" thickBot="1" x14ac:dyDescent="0.4">
      <c r="A14" s="10"/>
      <c r="B14" s="120" t="s">
        <v>38</v>
      </c>
      <c r="C14" s="85"/>
      <c r="D14" s="85"/>
      <c r="E14" s="85"/>
      <c r="F14" s="85"/>
      <c r="G14" s="87"/>
      <c r="H14" s="10"/>
      <c r="I14" s="10"/>
      <c r="Q14" s="3"/>
      <c r="S14" s="3"/>
      <c r="AC14" s="6"/>
      <c r="AD14" s="1"/>
      <c r="AE14"/>
      <c r="AF14"/>
      <c r="AG14"/>
      <c r="AH14"/>
    </row>
    <row r="15" spans="1:34" s="5" customFormat="1" x14ac:dyDescent="0.35">
      <c r="A15" s="10"/>
      <c r="B15" s="113" t="s">
        <v>24</v>
      </c>
      <c r="C15" s="114" t="s">
        <v>8</v>
      </c>
      <c r="D15" s="114" t="s">
        <v>9</v>
      </c>
      <c r="E15" s="114" t="s">
        <v>10</v>
      </c>
      <c r="F15" s="114" t="s">
        <v>11</v>
      </c>
      <c r="G15" s="115" t="s">
        <v>12</v>
      </c>
      <c r="H15" s="10"/>
      <c r="I15" s="10"/>
      <c r="Q15" s="3"/>
      <c r="S15" s="3"/>
      <c r="AC15" s="6"/>
      <c r="AD15" s="1"/>
      <c r="AE15"/>
      <c r="AF15"/>
      <c r="AG15"/>
      <c r="AH15"/>
    </row>
    <row r="16" spans="1:34" s="5" customFormat="1" ht="15.5" x14ac:dyDescent="0.35">
      <c r="A16" s="10"/>
      <c r="B16" s="40" t="s">
        <v>21</v>
      </c>
      <c r="C16" s="62">
        <v>14000</v>
      </c>
      <c r="D16" s="62">
        <v>20000</v>
      </c>
      <c r="E16" s="62">
        <v>26000</v>
      </c>
      <c r="F16" s="103" t="s">
        <v>14</v>
      </c>
      <c r="G16" s="56">
        <f>IF(F16="Low", C16, IF(F16="Mid", D16, IF(F16="High", E16, IF(F16="N/A", 0, ""))))</f>
        <v>0</v>
      </c>
      <c r="H16" s="10"/>
      <c r="I16" s="10"/>
      <c r="Q16" s="3"/>
      <c r="S16" s="3"/>
      <c r="AC16" s="6"/>
      <c r="AD16" s="1"/>
      <c r="AE16"/>
      <c r="AF16"/>
      <c r="AG16"/>
      <c r="AH16"/>
    </row>
    <row r="17" spans="1:34" s="5" customFormat="1" ht="15.5" x14ac:dyDescent="0.35">
      <c r="A17" s="10"/>
      <c r="B17" s="40" t="s">
        <v>19</v>
      </c>
      <c r="C17" s="53">
        <v>1000</v>
      </c>
      <c r="D17" s="53">
        <v>14000</v>
      </c>
      <c r="E17" s="53">
        <v>25000</v>
      </c>
      <c r="F17" s="103" t="s">
        <v>14</v>
      </c>
      <c r="G17" s="56">
        <f>IF(F17="Low", C17, IF(F17="Mid", D17, IF(F17="High", E17, IF(F17="N/A", 0, ""))))</f>
        <v>0</v>
      </c>
      <c r="H17" s="10"/>
      <c r="I17" s="10"/>
      <c r="Q17" s="3"/>
      <c r="S17" s="3"/>
      <c r="AC17" s="6"/>
      <c r="AD17" s="1"/>
      <c r="AE17"/>
      <c r="AF17"/>
      <c r="AG17"/>
      <c r="AH17"/>
    </row>
    <row r="18" spans="1:34" s="5" customFormat="1" ht="15.5" x14ac:dyDescent="0.35">
      <c r="A18" s="10"/>
      <c r="B18" s="40" t="s">
        <v>39</v>
      </c>
      <c r="C18" s="53">
        <v>27000</v>
      </c>
      <c r="D18" s="53">
        <v>65000</v>
      </c>
      <c r="E18" s="53">
        <v>110000</v>
      </c>
      <c r="F18" s="103" t="s">
        <v>14</v>
      </c>
      <c r="G18" s="56">
        <f>IF(F18="Low", C18, IF(F18="Mid", D18, IF(F18="High", E18, IF(F18="N/A", 0, ""))))</f>
        <v>0</v>
      </c>
      <c r="H18" s="10"/>
      <c r="I18" s="10"/>
      <c r="Q18" s="3"/>
      <c r="S18" s="3"/>
      <c r="AC18" s="6"/>
      <c r="AD18" s="1"/>
      <c r="AE18"/>
      <c r="AF18"/>
      <c r="AG18"/>
      <c r="AH18"/>
    </row>
    <row r="19" spans="1:34" s="5" customFormat="1" ht="15.5" x14ac:dyDescent="0.35">
      <c r="A19" s="10"/>
      <c r="B19" s="43" t="s">
        <v>40</v>
      </c>
      <c r="C19" s="63">
        <v>60000</v>
      </c>
      <c r="D19" s="63">
        <v>110000</v>
      </c>
      <c r="E19" s="63">
        <v>170000</v>
      </c>
      <c r="F19" s="104" t="s">
        <v>14</v>
      </c>
      <c r="G19" s="56">
        <f t="shared" ref="G19" si="1">IF(F19="Low", C19, IF(F19="Mid", D19, IF(F19="High", E19, IF(F19="N/A", 0, ""))))</f>
        <v>0</v>
      </c>
      <c r="H19" s="10"/>
      <c r="I19" s="10"/>
      <c r="Q19" s="3"/>
      <c r="S19" s="3"/>
      <c r="AC19" s="6"/>
      <c r="AD19" s="1"/>
      <c r="AE19"/>
      <c r="AF19"/>
      <c r="AG19"/>
      <c r="AH19"/>
    </row>
    <row r="20" spans="1:34" s="4" customFormat="1" ht="15" customHeight="1" thickBot="1" x14ac:dyDescent="0.4">
      <c r="A20" s="2"/>
      <c r="B20" s="42" t="s">
        <v>22</v>
      </c>
      <c r="C20" s="41"/>
      <c r="D20" s="41"/>
      <c r="E20" s="41"/>
      <c r="F20" s="41"/>
      <c r="G20" s="66">
        <f>SUM(G16:G19)</f>
        <v>0</v>
      </c>
      <c r="I20" s="16"/>
      <c r="J20" s="5"/>
      <c r="K20" s="5"/>
      <c r="L20" s="5"/>
      <c r="M20" s="5"/>
      <c r="N20" s="5"/>
      <c r="O20" s="5"/>
      <c r="P20" s="5"/>
      <c r="Q20" s="3"/>
      <c r="R20" s="5"/>
      <c r="S20" s="3"/>
      <c r="T20" s="5"/>
      <c r="U20" s="5"/>
      <c r="V20" s="5"/>
      <c r="W20" s="5"/>
      <c r="X20" s="5"/>
      <c r="Y20" s="5"/>
      <c r="Z20" s="5"/>
      <c r="AA20" s="5"/>
      <c r="AB20" s="5"/>
      <c r="AC20" s="6"/>
      <c r="AD20" s="1"/>
      <c r="AE20"/>
      <c r="AF20"/>
      <c r="AG20"/>
      <c r="AH20"/>
    </row>
    <row r="21" spans="1:34" s="4" customFormat="1" ht="15" customHeight="1" thickTop="1" thickBot="1" x14ac:dyDescent="0.4">
      <c r="A21" s="2"/>
      <c r="B21" s="32" t="s">
        <v>27</v>
      </c>
      <c r="C21" s="33"/>
      <c r="D21" s="33"/>
      <c r="E21" s="33"/>
      <c r="F21" s="33"/>
      <c r="G21" s="67">
        <f>SUM(G8,G13,G20)</f>
        <v>0</v>
      </c>
      <c r="I21" s="16"/>
      <c r="J21" s="5"/>
      <c r="K21" s="5"/>
      <c r="L21" s="5"/>
      <c r="M21" s="5"/>
      <c r="N21" s="5"/>
      <c r="O21" s="5"/>
      <c r="P21" s="5"/>
      <c r="Q21" s="3"/>
      <c r="R21" s="5"/>
      <c r="S21" s="3"/>
      <c r="T21" s="5"/>
      <c r="U21" s="5"/>
      <c r="V21" s="5"/>
      <c r="W21" s="5"/>
      <c r="X21" s="5"/>
      <c r="Y21" s="5"/>
      <c r="Z21" s="5"/>
      <c r="AA21" s="5"/>
      <c r="AB21" s="5"/>
      <c r="AC21" s="6"/>
      <c r="AD21" s="1"/>
      <c r="AE21"/>
      <c r="AF21"/>
      <c r="AG21"/>
      <c r="AH21"/>
    </row>
    <row r="22" spans="1:34" ht="14.5" customHeight="1" x14ac:dyDescent="0.35">
      <c r="B22" s="116" t="s">
        <v>28</v>
      </c>
      <c r="C22" s="84"/>
      <c r="D22" s="84"/>
      <c r="E22" s="84"/>
      <c r="F22" s="84"/>
      <c r="G22" s="84"/>
    </row>
  </sheetData>
  <sheetProtection algorithmName="SHA-512" hashValue="2mf8XEF29aVk9uDMxWWG7MzrEQu9KLms2g86RTjBws0CgWcMZpuObe1tREgDLeT5STKZ/8BVuR3hE/xg3B3+Xw==" saltValue="VQl7CUwc/kHD+MTlHnK57A==" spinCount="100000" sheet="1" objects="1" scenarios="1"/>
  <mergeCells count="2">
    <mergeCell ref="I2:I4"/>
    <mergeCell ref="B2:G2"/>
  </mergeCells>
  <dataValidations count="1">
    <dataValidation type="list" allowBlank="1" showInputMessage="1" showErrorMessage="1" sqref="F5:F7 F11:F12 F16:F19" xr:uid="{707A4045-F3ED-4E1F-8CB4-3CB6382B4994}">
      <formula1>$K$4:$K$7</formula1>
    </dataValidation>
  </dataValidations>
  <pageMargins left="0.25" right="0.25" top="0.75" bottom="0.75" header="0.3" footer="0.3"/>
  <pageSetup paperSize="3" scale="7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6D2E6-449B-44DE-9C7B-4383521C807A}">
  <dimension ref="A1:G70"/>
  <sheetViews>
    <sheetView topLeftCell="A36" workbookViewId="0">
      <selection activeCell="D10" sqref="D10"/>
    </sheetView>
  </sheetViews>
  <sheetFormatPr defaultRowHeight="14.5" x14ac:dyDescent="0.35"/>
  <cols>
    <col min="1" max="1" width="52.81640625" bestFit="1" customWidth="1"/>
    <col min="2" max="2" width="19.453125" bestFit="1" customWidth="1"/>
    <col min="3" max="3" width="13.26953125" bestFit="1" customWidth="1"/>
    <col min="4" max="4" width="6.81640625" bestFit="1" customWidth="1"/>
    <col min="5" max="5" width="36.81640625" bestFit="1" customWidth="1"/>
    <col min="6" max="6" width="14.81640625" style="44" customWidth="1"/>
    <col min="7" max="7" width="171.1796875" style="44" bestFit="1" customWidth="1"/>
  </cols>
  <sheetData>
    <row r="1" spans="1:7" x14ac:dyDescent="0.35">
      <c r="A1" s="14" t="s">
        <v>41</v>
      </c>
      <c r="B1" s="22" t="s">
        <v>42</v>
      </c>
      <c r="C1" s="22" t="s">
        <v>43</v>
      </c>
      <c r="D1" s="22" t="s">
        <v>44</v>
      </c>
      <c r="E1" s="22" t="s">
        <v>45</v>
      </c>
      <c r="F1" s="22" t="s">
        <v>46</v>
      </c>
      <c r="G1" s="45" t="s">
        <v>47</v>
      </c>
    </row>
    <row r="2" spans="1:7" x14ac:dyDescent="0.35">
      <c r="A2" t="s">
        <v>48</v>
      </c>
      <c r="B2" t="s">
        <v>49</v>
      </c>
      <c r="C2" t="s">
        <v>50</v>
      </c>
      <c r="D2">
        <v>2025</v>
      </c>
      <c r="E2" t="s">
        <v>51</v>
      </c>
      <c r="F2" s="44">
        <v>35000</v>
      </c>
    </row>
    <row r="3" spans="1:7" x14ac:dyDescent="0.35">
      <c r="A3" t="s">
        <v>48</v>
      </c>
      <c r="B3" t="s">
        <v>49</v>
      </c>
      <c r="C3" t="s">
        <v>50</v>
      </c>
      <c r="D3">
        <v>2025</v>
      </c>
      <c r="E3" t="s">
        <v>52</v>
      </c>
      <c r="F3" s="44">
        <v>85000</v>
      </c>
    </row>
    <row r="4" spans="1:7" x14ac:dyDescent="0.35">
      <c r="A4" t="s">
        <v>48</v>
      </c>
      <c r="B4" t="s">
        <v>49</v>
      </c>
      <c r="C4" t="s">
        <v>50</v>
      </c>
      <c r="D4">
        <v>2025</v>
      </c>
      <c r="E4" t="s">
        <v>53</v>
      </c>
      <c r="F4" s="44">
        <v>160000</v>
      </c>
      <c r="G4" s="46" t="s">
        <v>54</v>
      </c>
    </row>
    <row r="5" spans="1:7" x14ac:dyDescent="0.35">
      <c r="A5" t="s">
        <v>55</v>
      </c>
      <c r="B5" t="s">
        <v>56</v>
      </c>
      <c r="C5" t="s">
        <v>57</v>
      </c>
      <c r="D5">
        <v>2025</v>
      </c>
      <c r="E5" t="s">
        <v>58</v>
      </c>
      <c r="F5" s="44">
        <v>700000</v>
      </c>
    </row>
    <row r="6" spans="1:7" x14ac:dyDescent="0.35">
      <c r="A6" t="s">
        <v>59</v>
      </c>
      <c r="B6" t="s">
        <v>60</v>
      </c>
      <c r="C6" t="s">
        <v>50</v>
      </c>
      <c r="D6">
        <v>2025</v>
      </c>
      <c r="E6" t="s">
        <v>61</v>
      </c>
      <c r="F6" s="44">
        <v>300000</v>
      </c>
    </row>
    <row r="7" spans="1:7" x14ac:dyDescent="0.35">
      <c r="A7" t="s">
        <v>62</v>
      </c>
      <c r="B7" t="s">
        <v>63</v>
      </c>
      <c r="C7" t="s">
        <v>64</v>
      </c>
      <c r="D7">
        <v>2025</v>
      </c>
      <c r="E7" t="s">
        <v>13</v>
      </c>
      <c r="F7" s="44">
        <v>7400</v>
      </c>
    </row>
    <row r="8" spans="1:7" x14ac:dyDescent="0.35">
      <c r="A8" t="s">
        <v>62</v>
      </c>
      <c r="B8" t="s">
        <v>63</v>
      </c>
      <c r="C8" t="s">
        <v>64</v>
      </c>
      <c r="D8">
        <v>2025</v>
      </c>
      <c r="E8" t="s">
        <v>65</v>
      </c>
      <c r="F8" s="44">
        <v>25160</v>
      </c>
      <c r="G8" s="44" t="s">
        <v>66</v>
      </c>
    </row>
    <row r="9" spans="1:7" x14ac:dyDescent="0.35">
      <c r="A9" t="s">
        <v>62</v>
      </c>
      <c r="B9" t="s">
        <v>63</v>
      </c>
      <c r="C9" t="s">
        <v>64</v>
      </c>
      <c r="D9">
        <v>2025</v>
      </c>
      <c r="E9" t="s">
        <v>17</v>
      </c>
      <c r="F9" s="44">
        <v>11820</v>
      </c>
      <c r="G9" s="47" t="s">
        <v>67</v>
      </c>
    </row>
    <row r="10" spans="1:7" x14ac:dyDescent="0.35">
      <c r="A10" t="s">
        <v>68</v>
      </c>
      <c r="B10" t="s">
        <v>69</v>
      </c>
      <c r="C10" t="s">
        <v>57</v>
      </c>
      <c r="D10">
        <v>2025</v>
      </c>
      <c r="E10" t="s">
        <v>58</v>
      </c>
      <c r="F10" s="44">
        <v>400000</v>
      </c>
    </row>
    <row r="11" spans="1:7" x14ac:dyDescent="0.35">
      <c r="A11" t="s">
        <v>70</v>
      </c>
      <c r="B11" t="s">
        <v>49</v>
      </c>
      <c r="C11" t="s">
        <v>64</v>
      </c>
      <c r="D11">
        <v>2025</v>
      </c>
      <c r="E11" t="s">
        <v>65</v>
      </c>
      <c r="F11" s="44">
        <v>5152.96</v>
      </c>
    </row>
    <row r="12" spans="1:7" x14ac:dyDescent="0.35">
      <c r="A12" t="s">
        <v>70</v>
      </c>
      <c r="B12" t="s">
        <v>49</v>
      </c>
      <c r="C12" t="s">
        <v>64</v>
      </c>
      <c r="D12">
        <v>2025</v>
      </c>
      <c r="E12" t="s">
        <v>17</v>
      </c>
      <c r="F12" s="44">
        <v>26321.96</v>
      </c>
    </row>
    <row r="13" spans="1:7" ht="15" thickBot="1" x14ac:dyDescent="0.4">
      <c r="A13" s="50" t="s">
        <v>70</v>
      </c>
      <c r="B13" s="50" t="s">
        <v>49</v>
      </c>
      <c r="C13" s="50" t="s">
        <v>64</v>
      </c>
      <c r="D13" s="50">
        <v>2025</v>
      </c>
      <c r="E13" s="50" t="s">
        <v>19</v>
      </c>
      <c r="F13" s="51">
        <v>6058.44</v>
      </c>
      <c r="G13" s="51" t="s">
        <v>71</v>
      </c>
    </row>
    <row r="14" spans="1:7" x14ac:dyDescent="0.35">
      <c r="A14" t="s">
        <v>72</v>
      </c>
      <c r="B14" t="s">
        <v>73</v>
      </c>
      <c r="C14" t="s">
        <v>64</v>
      </c>
      <c r="D14">
        <v>2024</v>
      </c>
      <c r="E14" t="s">
        <v>17</v>
      </c>
      <c r="F14" s="44">
        <v>180000</v>
      </c>
      <c r="G14" s="44" t="s">
        <v>74</v>
      </c>
    </row>
    <row r="15" spans="1:7" x14ac:dyDescent="0.35">
      <c r="A15" t="s">
        <v>72</v>
      </c>
      <c r="B15" t="s">
        <v>73</v>
      </c>
      <c r="C15" t="s">
        <v>64</v>
      </c>
      <c r="D15">
        <v>2024</v>
      </c>
      <c r="E15" t="s">
        <v>19</v>
      </c>
      <c r="F15" s="44">
        <v>25000</v>
      </c>
    </row>
    <row r="16" spans="1:7" x14ac:dyDescent="0.35">
      <c r="A16" t="s">
        <v>72</v>
      </c>
      <c r="B16" t="s">
        <v>73</v>
      </c>
      <c r="C16" t="s">
        <v>64</v>
      </c>
      <c r="D16">
        <v>2024</v>
      </c>
      <c r="E16" t="s">
        <v>52</v>
      </c>
      <c r="F16" s="44">
        <v>75000</v>
      </c>
    </row>
    <row r="17" spans="1:7" x14ac:dyDescent="0.35">
      <c r="A17" t="s">
        <v>75</v>
      </c>
      <c r="B17" t="s">
        <v>76</v>
      </c>
      <c r="C17" t="s">
        <v>77</v>
      </c>
      <c r="D17">
        <v>2024</v>
      </c>
      <c r="E17" t="s">
        <v>52</v>
      </c>
      <c r="F17" s="44">
        <v>20000</v>
      </c>
      <c r="G17" s="44" t="s">
        <v>78</v>
      </c>
    </row>
    <row r="18" spans="1:7" x14ac:dyDescent="0.35">
      <c r="A18" t="s">
        <v>75</v>
      </c>
      <c r="B18" t="s">
        <v>76</v>
      </c>
      <c r="C18" t="s">
        <v>77</v>
      </c>
      <c r="D18">
        <v>2024</v>
      </c>
      <c r="E18" t="s">
        <v>31</v>
      </c>
      <c r="F18" s="44">
        <v>40000</v>
      </c>
      <c r="G18" s="44" t="s">
        <v>79</v>
      </c>
    </row>
    <row r="19" spans="1:7" x14ac:dyDescent="0.35">
      <c r="A19" t="s">
        <v>75</v>
      </c>
      <c r="B19" t="s">
        <v>76</v>
      </c>
      <c r="C19" t="s">
        <v>77</v>
      </c>
      <c r="D19">
        <v>2024</v>
      </c>
      <c r="E19" t="s">
        <v>51</v>
      </c>
      <c r="F19" s="44">
        <v>30000</v>
      </c>
      <c r="G19" s="44" t="s">
        <v>80</v>
      </c>
    </row>
    <row r="20" spans="1:7" x14ac:dyDescent="0.35">
      <c r="A20" t="s">
        <v>75</v>
      </c>
      <c r="B20" t="s">
        <v>76</v>
      </c>
      <c r="C20" t="s">
        <v>77</v>
      </c>
      <c r="D20">
        <v>2024</v>
      </c>
      <c r="E20" t="s">
        <v>21</v>
      </c>
      <c r="F20" s="44">
        <v>20000</v>
      </c>
    </row>
    <row r="21" spans="1:7" x14ac:dyDescent="0.35">
      <c r="A21" t="s">
        <v>75</v>
      </c>
      <c r="B21" t="s">
        <v>76</v>
      </c>
      <c r="C21" t="s">
        <v>77</v>
      </c>
      <c r="D21">
        <v>2024</v>
      </c>
      <c r="E21" t="s">
        <v>53</v>
      </c>
      <c r="F21" s="44">
        <v>205000</v>
      </c>
      <c r="G21" s="44" t="s">
        <v>81</v>
      </c>
    </row>
    <row r="22" spans="1:7" x14ac:dyDescent="0.35">
      <c r="A22" t="s">
        <v>82</v>
      </c>
      <c r="B22" t="s">
        <v>83</v>
      </c>
      <c r="C22" t="s">
        <v>64</v>
      </c>
      <c r="D22">
        <v>2024</v>
      </c>
      <c r="E22" t="s">
        <v>21</v>
      </c>
      <c r="F22" s="44">
        <v>6000</v>
      </c>
    </row>
    <row r="23" spans="1:7" x14ac:dyDescent="0.35">
      <c r="A23" t="s">
        <v>82</v>
      </c>
      <c r="B23" t="s">
        <v>83</v>
      </c>
      <c r="C23" t="s">
        <v>64</v>
      </c>
      <c r="D23">
        <v>2024</v>
      </c>
      <c r="E23" t="s">
        <v>13</v>
      </c>
      <c r="F23" s="44">
        <v>18750</v>
      </c>
      <c r="G23" s="44" t="s">
        <v>84</v>
      </c>
    </row>
    <row r="24" spans="1:7" x14ac:dyDescent="0.35">
      <c r="A24" t="s">
        <v>82</v>
      </c>
      <c r="B24" t="s">
        <v>83</v>
      </c>
      <c r="C24" t="s">
        <v>64</v>
      </c>
      <c r="D24">
        <v>2024</v>
      </c>
      <c r="E24" t="s">
        <v>19</v>
      </c>
      <c r="F24" s="44">
        <v>6250</v>
      </c>
      <c r="G24" s="44" t="s">
        <v>85</v>
      </c>
    </row>
    <row r="25" spans="1:7" x14ac:dyDescent="0.35">
      <c r="A25" t="s">
        <v>82</v>
      </c>
      <c r="B25" t="s">
        <v>83</v>
      </c>
      <c r="C25" t="s">
        <v>64</v>
      </c>
      <c r="D25">
        <v>2024</v>
      </c>
      <c r="E25" t="s">
        <v>65</v>
      </c>
      <c r="F25" s="44">
        <v>40000</v>
      </c>
      <c r="G25" s="44" t="s">
        <v>86</v>
      </c>
    </row>
    <row r="26" spans="1:7" x14ac:dyDescent="0.35">
      <c r="A26" t="s">
        <v>82</v>
      </c>
      <c r="B26" t="s">
        <v>83</v>
      </c>
      <c r="C26" t="s">
        <v>64</v>
      </c>
      <c r="D26">
        <v>2024</v>
      </c>
      <c r="E26" t="s">
        <v>17</v>
      </c>
      <c r="F26" s="44">
        <v>15000</v>
      </c>
      <c r="G26" s="44" t="s">
        <v>87</v>
      </c>
    </row>
    <row r="27" spans="1:7" x14ac:dyDescent="0.35">
      <c r="A27" t="s">
        <v>88</v>
      </c>
      <c r="B27" t="s">
        <v>89</v>
      </c>
      <c r="C27" t="s">
        <v>64</v>
      </c>
      <c r="D27">
        <v>2024</v>
      </c>
      <c r="E27" t="s">
        <v>21</v>
      </c>
      <c r="F27" s="44">
        <v>5910</v>
      </c>
    </row>
    <row r="28" spans="1:7" x14ac:dyDescent="0.35">
      <c r="A28" t="s">
        <v>88</v>
      </c>
      <c r="B28" t="s">
        <v>89</v>
      </c>
      <c r="C28" t="s">
        <v>64</v>
      </c>
      <c r="D28">
        <v>2024</v>
      </c>
      <c r="E28" t="s">
        <v>13</v>
      </c>
      <c r="F28" s="44">
        <v>15300</v>
      </c>
      <c r="G28" s="44" t="s">
        <v>90</v>
      </c>
    </row>
    <row r="29" spans="1:7" x14ac:dyDescent="0.35">
      <c r="A29" t="s">
        <v>88</v>
      </c>
      <c r="B29" t="s">
        <v>89</v>
      </c>
      <c r="C29" t="s">
        <v>64</v>
      </c>
      <c r="D29">
        <v>2024</v>
      </c>
      <c r="E29" t="s">
        <v>65</v>
      </c>
      <c r="F29" s="44">
        <v>23680</v>
      </c>
    </row>
    <row r="30" spans="1:7" x14ac:dyDescent="0.35">
      <c r="A30" t="s">
        <v>88</v>
      </c>
      <c r="B30" t="s">
        <v>89</v>
      </c>
      <c r="C30" t="s">
        <v>64</v>
      </c>
      <c r="D30">
        <v>2024</v>
      </c>
      <c r="E30" t="s">
        <v>17</v>
      </c>
      <c r="F30" s="44">
        <v>47540</v>
      </c>
      <c r="G30" s="44" t="s">
        <v>91</v>
      </c>
    </row>
    <row r="31" spans="1:7" x14ac:dyDescent="0.35">
      <c r="A31" t="s">
        <v>92</v>
      </c>
      <c r="B31" t="s">
        <v>93</v>
      </c>
      <c r="C31" t="s">
        <v>57</v>
      </c>
      <c r="D31">
        <v>2024</v>
      </c>
      <c r="E31" t="s">
        <v>52</v>
      </c>
      <c r="F31" s="44">
        <v>16000</v>
      </c>
    </row>
    <row r="32" spans="1:7" x14ac:dyDescent="0.35">
      <c r="A32" t="s">
        <v>92</v>
      </c>
      <c r="B32" t="s">
        <v>93</v>
      </c>
      <c r="C32" t="s">
        <v>57</v>
      </c>
      <c r="D32">
        <v>2024</v>
      </c>
      <c r="E32" t="s">
        <v>31</v>
      </c>
      <c r="F32" s="44">
        <v>35552.800000000003</v>
      </c>
      <c r="G32" s="44" t="s">
        <v>94</v>
      </c>
    </row>
    <row r="33" spans="1:7" x14ac:dyDescent="0.35">
      <c r="A33" t="s">
        <v>92</v>
      </c>
      <c r="B33" t="s">
        <v>93</v>
      </c>
      <c r="C33" t="s">
        <v>57</v>
      </c>
      <c r="D33">
        <v>2024</v>
      </c>
      <c r="E33" t="s">
        <v>95</v>
      </c>
      <c r="F33" s="44">
        <v>8449.1200000000008</v>
      </c>
    </row>
    <row r="34" spans="1:7" x14ac:dyDescent="0.35">
      <c r="A34" t="s">
        <v>92</v>
      </c>
      <c r="B34" t="s">
        <v>93</v>
      </c>
      <c r="C34" t="s">
        <v>57</v>
      </c>
      <c r="D34">
        <v>2024</v>
      </c>
      <c r="E34" t="s">
        <v>96</v>
      </c>
      <c r="F34" s="44">
        <v>21187.84</v>
      </c>
    </row>
    <row r="35" spans="1:7" x14ac:dyDescent="0.35">
      <c r="A35" t="s">
        <v>92</v>
      </c>
      <c r="B35" t="s">
        <v>93</v>
      </c>
      <c r="C35" t="s">
        <v>57</v>
      </c>
      <c r="D35">
        <v>2024</v>
      </c>
      <c r="E35" t="s">
        <v>53</v>
      </c>
      <c r="F35" s="44">
        <v>188343.98</v>
      </c>
      <c r="G35" s="44" t="s">
        <v>97</v>
      </c>
    </row>
    <row r="36" spans="1:7" x14ac:dyDescent="0.35">
      <c r="A36" t="s">
        <v>92</v>
      </c>
      <c r="B36" t="s">
        <v>93</v>
      </c>
      <c r="C36" t="s">
        <v>57</v>
      </c>
      <c r="D36">
        <v>2024</v>
      </c>
      <c r="E36" t="s">
        <v>98</v>
      </c>
      <c r="F36" s="44">
        <v>27921.759999999998</v>
      </c>
    </row>
    <row r="37" spans="1:7" x14ac:dyDescent="0.35">
      <c r="A37" t="s">
        <v>92</v>
      </c>
      <c r="B37" t="s">
        <v>93</v>
      </c>
      <c r="C37" t="s">
        <v>57</v>
      </c>
      <c r="D37">
        <v>2024</v>
      </c>
      <c r="E37" t="s">
        <v>99</v>
      </c>
      <c r="F37" s="44">
        <v>168710.1</v>
      </c>
      <c r="G37" s="44" t="s">
        <v>100</v>
      </c>
    </row>
    <row r="38" spans="1:7" x14ac:dyDescent="0.35">
      <c r="A38" t="s">
        <v>92</v>
      </c>
      <c r="B38" t="s">
        <v>93</v>
      </c>
      <c r="C38" t="s">
        <v>57</v>
      </c>
      <c r="D38">
        <v>2024</v>
      </c>
      <c r="E38" t="s">
        <v>21</v>
      </c>
      <c r="F38" s="44">
        <v>20839.223999999998</v>
      </c>
      <c r="G38" s="44" t="s">
        <v>101</v>
      </c>
    </row>
    <row r="39" spans="1:7" x14ac:dyDescent="0.35">
      <c r="A39" t="s">
        <v>92</v>
      </c>
      <c r="B39" t="s">
        <v>93</v>
      </c>
      <c r="C39" t="s">
        <v>57</v>
      </c>
      <c r="D39">
        <v>2024</v>
      </c>
      <c r="E39" t="s">
        <v>19</v>
      </c>
      <c r="F39" s="44">
        <v>13892.816000000001</v>
      </c>
      <c r="G39" s="44" t="s">
        <v>102</v>
      </c>
    </row>
    <row r="40" spans="1:7" x14ac:dyDescent="0.35">
      <c r="A40" t="s">
        <v>103</v>
      </c>
      <c r="B40" t="s">
        <v>104</v>
      </c>
      <c r="C40" t="s">
        <v>64</v>
      </c>
      <c r="D40">
        <v>2024</v>
      </c>
      <c r="E40" t="s">
        <v>52</v>
      </c>
      <c r="F40" s="44">
        <v>4500</v>
      </c>
      <c r="G40" s="44" t="s">
        <v>105</v>
      </c>
    </row>
    <row r="41" spans="1:7" x14ac:dyDescent="0.35">
      <c r="A41" t="s">
        <v>103</v>
      </c>
      <c r="B41" t="s">
        <v>104</v>
      </c>
      <c r="C41" t="s">
        <v>64</v>
      </c>
      <c r="D41">
        <v>2024</v>
      </c>
      <c r="E41" t="s">
        <v>19</v>
      </c>
      <c r="F41" s="44">
        <v>400</v>
      </c>
      <c r="G41" s="44" t="s">
        <v>106</v>
      </c>
    </row>
    <row r="42" spans="1:7" x14ac:dyDescent="0.35">
      <c r="A42" t="s">
        <v>103</v>
      </c>
      <c r="B42" t="s">
        <v>104</v>
      </c>
      <c r="C42" t="s">
        <v>64</v>
      </c>
      <c r="D42">
        <v>2024</v>
      </c>
      <c r="E42" t="s">
        <v>107</v>
      </c>
      <c r="F42" s="44">
        <v>400</v>
      </c>
    </row>
    <row r="43" spans="1:7" ht="15" thickBot="1" x14ac:dyDescent="0.4">
      <c r="A43" s="50" t="s">
        <v>103</v>
      </c>
      <c r="B43" s="50" t="s">
        <v>104</v>
      </c>
      <c r="C43" s="50" t="s">
        <v>64</v>
      </c>
      <c r="D43" s="50">
        <v>2024</v>
      </c>
      <c r="E43" s="50" t="s">
        <v>17</v>
      </c>
      <c r="F43" s="51">
        <v>22000</v>
      </c>
      <c r="G43" s="51" t="s">
        <v>108</v>
      </c>
    </row>
    <row r="44" spans="1:7" x14ac:dyDescent="0.35">
      <c r="A44" t="s">
        <v>109</v>
      </c>
      <c r="B44" t="s">
        <v>56</v>
      </c>
      <c r="C44" t="s">
        <v>57</v>
      </c>
      <c r="D44">
        <v>2023</v>
      </c>
      <c r="E44" t="s">
        <v>99</v>
      </c>
      <c r="F44" s="44">
        <v>62804.54</v>
      </c>
      <c r="G44" s="44" t="s">
        <v>110</v>
      </c>
    </row>
    <row r="45" spans="1:7" x14ac:dyDescent="0.35">
      <c r="A45" t="s">
        <v>109</v>
      </c>
      <c r="B45" t="s">
        <v>56</v>
      </c>
      <c r="C45" t="s">
        <v>57</v>
      </c>
      <c r="D45">
        <v>2023</v>
      </c>
      <c r="E45" t="s">
        <v>31</v>
      </c>
      <c r="F45" s="44">
        <v>12000</v>
      </c>
    </row>
    <row r="46" spans="1:7" x14ac:dyDescent="0.35">
      <c r="A46" t="s">
        <v>109</v>
      </c>
      <c r="B46" t="s">
        <v>56</v>
      </c>
      <c r="C46" t="s">
        <v>57</v>
      </c>
      <c r="D46">
        <v>2023</v>
      </c>
      <c r="E46" t="s">
        <v>51</v>
      </c>
      <c r="F46" s="44">
        <v>10000</v>
      </c>
      <c r="G46" s="44" t="s">
        <v>111</v>
      </c>
    </row>
    <row r="47" spans="1:7" x14ac:dyDescent="0.35">
      <c r="A47" t="s">
        <v>109</v>
      </c>
      <c r="B47" t="s">
        <v>56</v>
      </c>
      <c r="C47" t="s">
        <v>57</v>
      </c>
      <c r="D47">
        <v>2023</v>
      </c>
      <c r="E47" t="s">
        <v>52</v>
      </c>
      <c r="F47" s="44">
        <v>29807.85</v>
      </c>
      <c r="G47" s="44" t="s">
        <v>112</v>
      </c>
    </row>
    <row r="48" spans="1:7" x14ac:dyDescent="0.35">
      <c r="A48" t="s">
        <v>113</v>
      </c>
      <c r="B48" t="s">
        <v>114</v>
      </c>
      <c r="C48" t="s">
        <v>115</v>
      </c>
      <c r="D48">
        <v>2023</v>
      </c>
      <c r="E48" t="s">
        <v>34</v>
      </c>
      <c r="F48" s="44">
        <v>8570</v>
      </c>
    </row>
    <row r="49" spans="1:7" x14ac:dyDescent="0.35">
      <c r="A49" t="s">
        <v>113</v>
      </c>
      <c r="B49" t="s">
        <v>114</v>
      </c>
      <c r="C49" t="s">
        <v>115</v>
      </c>
      <c r="D49">
        <v>2023</v>
      </c>
      <c r="E49" t="s">
        <v>52</v>
      </c>
      <c r="F49" s="44">
        <v>139780</v>
      </c>
      <c r="G49" s="44" t="s">
        <v>116</v>
      </c>
    </row>
    <row r="50" spans="1:7" x14ac:dyDescent="0.35">
      <c r="A50" t="s">
        <v>113</v>
      </c>
      <c r="B50" t="s">
        <v>114</v>
      </c>
      <c r="C50" t="s">
        <v>115</v>
      </c>
      <c r="D50">
        <v>2023</v>
      </c>
      <c r="E50" t="s">
        <v>53</v>
      </c>
      <c r="F50" s="44">
        <v>63331.1</v>
      </c>
      <c r="G50" s="44" t="s">
        <v>117</v>
      </c>
    </row>
    <row r="51" spans="1:7" x14ac:dyDescent="0.35">
      <c r="A51" t="s">
        <v>113</v>
      </c>
      <c r="B51" t="s">
        <v>114</v>
      </c>
      <c r="C51" t="s">
        <v>115</v>
      </c>
      <c r="D51">
        <v>2023</v>
      </c>
      <c r="E51" t="s">
        <v>99</v>
      </c>
      <c r="F51" s="44">
        <v>70107.08</v>
      </c>
      <c r="G51" s="44" t="s">
        <v>118</v>
      </c>
    </row>
    <row r="52" spans="1:7" x14ac:dyDescent="0.35">
      <c r="A52" t="s">
        <v>113</v>
      </c>
      <c r="B52" t="s">
        <v>114</v>
      </c>
      <c r="C52" t="s">
        <v>115</v>
      </c>
      <c r="D52">
        <v>2023</v>
      </c>
      <c r="E52" t="s">
        <v>39</v>
      </c>
      <c r="F52" s="44">
        <v>110454.86</v>
      </c>
      <c r="G52" s="44" t="s">
        <v>119</v>
      </c>
    </row>
    <row r="53" spans="1:7" x14ac:dyDescent="0.35">
      <c r="A53" t="s">
        <v>113</v>
      </c>
      <c r="B53" t="s">
        <v>114</v>
      </c>
      <c r="C53" t="s">
        <v>115</v>
      </c>
      <c r="D53">
        <v>2023</v>
      </c>
      <c r="E53" t="s">
        <v>31</v>
      </c>
      <c r="F53" s="44">
        <v>19880</v>
      </c>
      <c r="G53" s="44" t="s">
        <v>120</v>
      </c>
    </row>
    <row r="54" spans="1:7" x14ac:dyDescent="0.35">
      <c r="A54" t="s">
        <v>121</v>
      </c>
      <c r="B54" t="s">
        <v>122</v>
      </c>
      <c r="C54" t="s">
        <v>77</v>
      </c>
      <c r="D54">
        <v>2023</v>
      </c>
      <c r="E54" t="s">
        <v>17</v>
      </c>
      <c r="F54" s="44">
        <v>48970</v>
      </c>
      <c r="G54" s="44" t="s">
        <v>108</v>
      </c>
    </row>
    <row r="55" spans="1:7" x14ac:dyDescent="0.35">
      <c r="A55" t="s">
        <v>121</v>
      </c>
      <c r="B55" t="s">
        <v>122</v>
      </c>
      <c r="C55" t="s">
        <v>77</v>
      </c>
      <c r="D55">
        <v>2023</v>
      </c>
      <c r="E55" t="s">
        <v>52</v>
      </c>
      <c r="F55" s="44">
        <v>36345</v>
      </c>
    </row>
    <row r="56" spans="1:7" x14ac:dyDescent="0.35">
      <c r="A56" t="s">
        <v>121</v>
      </c>
      <c r="B56" t="s">
        <v>122</v>
      </c>
      <c r="C56" t="s">
        <v>77</v>
      </c>
      <c r="D56">
        <v>2023</v>
      </c>
      <c r="E56" t="s">
        <v>31</v>
      </c>
      <c r="F56" s="44">
        <v>10250</v>
      </c>
    </row>
    <row r="57" spans="1:7" x14ac:dyDescent="0.35">
      <c r="A57" t="s">
        <v>121</v>
      </c>
      <c r="B57" t="s">
        <v>122</v>
      </c>
      <c r="C57" t="s">
        <v>77</v>
      </c>
      <c r="D57">
        <v>2023</v>
      </c>
      <c r="E57" t="s">
        <v>51</v>
      </c>
      <c r="F57" s="44">
        <v>61547</v>
      </c>
      <c r="G57" s="44" t="s">
        <v>123</v>
      </c>
    </row>
    <row r="58" spans="1:7" x14ac:dyDescent="0.35">
      <c r="A58" t="s">
        <v>121</v>
      </c>
      <c r="B58" t="s">
        <v>122</v>
      </c>
      <c r="C58" t="s">
        <v>77</v>
      </c>
      <c r="D58">
        <v>2023</v>
      </c>
      <c r="E58" t="s">
        <v>21</v>
      </c>
      <c r="F58" s="44">
        <v>23782.5</v>
      </c>
      <c r="G58" s="44" t="s">
        <v>124</v>
      </c>
    </row>
    <row r="59" spans="1:7" x14ac:dyDescent="0.35">
      <c r="A59" t="s">
        <v>121</v>
      </c>
      <c r="B59" t="s">
        <v>122</v>
      </c>
      <c r="C59" t="s">
        <v>77</v>
      </c>
      <c r="D59">
        <v>2023</v>
      </c>
      <c r="E59" t="s">
        <v>13</v>
      </c>
      <c r="F59" s="44">
        <v>8030</v>
      </c>
      <c r="G59" s="44" t="s">
        <v>125</v>
      </c>
    </row>
    <row r="60" spans="1:7" x14ac:dyDescent="0.35">
      <c r="A60" t="s">
        <v>121</v>
      </c>
      <c r="B60" t="s">
        <v>122</v>
      </c>
      <c r="C60" t="s">
        <v>77</v>
      </c>
      <c r="D60">
        <v>2023</v>
      </c>
      <c r="E60" t="s">
        <v>19</v>
      </c>
      <c r="F60" s="44">
        <v>14050</v>
      </c>
    </row>
    <row r="61" spans="1:7" x14ac:dyDescent="0.35">
      <c r="A61" t="s">
        <v>121</v>
      </c>
      <c r="B61" t="s">
        <v>122</v>
      </c>
      <c r="C61" t="s">
        <v>77</v>
      </c>
      <c r="D61">
        <v>2023</v>
      </c>
      <c r="E61" t="s">
        <v>53</v>
      </c>
      <c r="F61" s="44">
        <v>60796</v>
      </c>
      <c r="G61" s="44" t="s">
        <v>54</v>
      </c>
    </row>
    <row r="62" spans="1:7" x14ac:dyDescent="0.35">
      <c r="A62" t="s">
        <v>121</v>
      </c>
      <c r="B62" t="s">
        <v>122</v>
      </c>
      <c r="C62" t="s">
        <v>77</v>
      </c>
      <c r="D62">
        <v>2023</v>
      </c>
      <c r="E62" t="s">
        <v>99</v>
      </c>
      <c r="F62" s="44">
        <v>162890</v>
      </c>
      <c r="G62" s="44" t="s">
        <v>126</v>
      </c>
    </row>
    <row r="63" spans="1:7" x14ac:dyDescent="0.35">
      <c r="A63" t="s">
        <v>121</v>
      </c>
      <c r="B63" t="s">
        <v>122</v>
      </c>
      <c r="C63" t="s">
        <v>77</v>
      </c>
      <c r="D63">
        <v>2023</v>
      </c>
      <c r="E63" t="s">
        <v>39</v>
      </c>
      <c r="F63" s="44">
        <v>66550</v>
      </c>
      <c r="G63" s="44" t="s">
        <v>127</v>
      </c>
    </row>
    <row r="64" spans="1:7" x14ac:dyDescent="0.35">
      <c r="A64" t="s">
        <v>128</v>
      </c>
      <c r="B64" t="s">
        <v>129</v>
      </c>
      <c r="C64" t="s">
        <v>130</v>
      </c>
      <c r="D64">
        <v>2023</v>
      </c>
      <c r="E64" t="s">
        <v>131</v>
      </c>
      <c r="F64" s="44">
        <v>200000</v>
      </c>
    </row>
    <row r="65" spans="1:7" x14ac:dyDescent="0.35">
      <c r="A65" t="s">
        <v>132</v>
      </c>
      <c r="B65" t="s">
        <v>133</v>
      </c>
      <c r="C65" t="s">
        <v>64</v>
      </c>
      <c r="D65">
        <v>2023</v>
      </c>
      <c r="E65" t="s">
        <v>52</v>
      </c>
      <c r="F65" s="44">
        <v>10940</v>
      </c>
    </row>
    <row r="66" spans="1:7" x14ac:dyDescent="0.35">
      <c r="A66" t="s">
        <v>132</v>
      </c>
      <c r="B66" t="s">
        <v>133</v>
      </c>
      <c r="C66" t="s">
        <v>64</v>
      </c>
      <c r="D66">
        <v>2023</v>
      </c>
      <c r="E66" t="s">
        <v>17</v>
      </c>
      <c r="F66" s="44">
        <v>64345</v>
      </c>
      <c r="G66" s="44" t="s">
        <v>134</v>
      </c>
    </row>
    <row r="67" spans="1:7" x14ac:dyDescent="0.35">
      <c r="A67" t="s">
        <v>135</v>
      </c>
      <c r="B67" t="s">
        <v>136</v>
      </c>
      <c r="C67" t="s">
        <v>64</v>
      </c>
      <c r="D67">
        <v>2023</v>
      </c>
      <c r="E67" t="s">
        <v>13</v>
      </c>
      <c r="F67" s="44">
        <v>5000</v>
      </c>
      <c r="G67" s="44" t="s">
        <v>137</v>
      </c>
    </row>
    <row r="68" spans="1:7" x14ac:dyDescent="0.35">
      <c r="A68" t="s">
        <v>135</v>
      </c>
      <c r="B68" t="s">
        <v>136</v>
      </c>
      <c r="C68" t="s">
        <v>64</v>
      </c>
      <c r="D68">
        <v>2023</v>
      </c>
      <c r="E68" t="s">
        <v>65</v>
      </c>
      <c r="F68" s="44">
        <v>8000</v>
      </c>
      <c r="G68" s="44" t="s">
        <v>138</v>
      </c>
    </row>
    <row r="69" spans="1:7" x14ac:dyDescent="0.35">
      <c r="A69" t="s">
        <v>135</v>
      </c>
      <c r="B69" t="s">
        <v>136</v>
      </c>
      <c r="C69" t="s">
        <v>64</v>
      </c>
      <c r="D69">
        <v>2023</v>
      </c>
      <c r="E69" t="s">
        <v>19</v>
      </c>
      <c r="F69" s="44">
        <v>1000</v>
      </c>
    </row>
    <row r="70" spans="1:7" x14ac:dyDescent="0.35">
      <c r="A70" t="s">
        <v>135</v>
      </c>
      <c r="B70" t="s">
        <v>136</v>
      </c>
      <c r="C70" t="s">
        <v>64</v>
      </c>
      <c r="D70">
        <v>2023</v>
      </c>
      <c r="E70" t="s">
        <v>17</v>
      </c>
      <c r="F70" s="44">
        <v>20000</v>
      </c>
      <c r="G70" s="44" t="s">
        <v>108</v>
      </c>
    </row>
  </sheetData>
  <autoFilter ref="A1:G1" xr:uid="{F836D2E6-449B-44DE-9C7B-4383521C807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32E59E43900A041AB301E9C6F8ACD76" ma:contentTypeVersion="3" ma:contentTypeDescription="Create a new document." ma:contentTypeScope="" ma:versionID="ff2ba04adab6319bc92f70e486fa425d">
  <xsd:schema xmlns:xsd="http://www.w3.org/2001/XMLSchema" xmlns:xs="http://www.w3.org/2001/XMLSchema" xmlns:p="http://schemas.microsoft.com/office/2006/metadata/properties" xmlns:ns2="3a04c534-3d27-4f18-8a25-09613d387b19" xmlns:ns3="3f919f12-12a8-48ea-bd7d-1fbdce651874" targetNamespace="http://schemas.microsoft.com/office/2006/metadata/properties" ma:root="true" ma:fieldsID="d84cb0d3b678567188803c734be27a6b" ns2:_="" ns3:_="">
    <xsd:import namespace="3a04c534-3d27-4f18-8a25-09613d387b19"/>
    <xsd:import namespace="3f919f12-12a8-48ea-bd7d-1fbdce651874"/>
    <xsd:element name="properties">
      <xsd:complexType>
        <xsd:sequence>
          <xsd:element name="documentManagement">
            <xsd:complexType>
              <xsd:all>
                <xsd:element ref="ns2:Category" minOccurs="0"/>
                <xsd:element ref="ns3:SharedWithUsers" minOccurs="0"/>
                <xsd:element ref="ns2:Sub_x002d_Categor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04c534-3d27-4f18-8a25-09613d387b19" elementFormDefault="qualified">
    <xsd:import namespace="http://schemas.microsoft.com/office/2006/documentManagement/types"/>
    <xsd:import namespace="http://schemas.microsoft.com/office/infopath/2007/PartnerControls"/>
    <xsd:element name="Category" ma:index="8" nillable="true" ma:displayName="Category" ma:format="Dropdown" ma:indexed="true" ma:internalName="Category">
      <xsd:simpleType>
        <xsd:restriction base="dms:Choice">
          <xsd:enumeration value="Home"/>
          <xsd:enumeration value="Long-Range Planning"/>
          <xsd:enumeration value="Regional Planning"/>
          <xsd:enumeration value="Capital Programming"/>
          <xsd:enumeration value="Commuter Choice"/>
          <xsd:enumeration value="Freight"/>
          <xsd:enumeration value="Bike/Walk"/>
          <xsd:enumeration value="Environmental"/>
          <xsd:enumeration value="Emerging Technologies"/>
          <xsd:enumeration value="Maryland Attainment Report"/>
          <xsd:enumeration value="Grants"/>
        </xsd:restriction>
      </xsd:simpleType>
    </xsd:element>
    <xsd:element name="Sub_x002d_Category" ma:index="10" nillable="true" ma:displayName="Sub-Category" ma:format="Dropdown" ma:internalName="Sub_x002d_Category">
      <xsd:simpleType>
        <xsd:restriction base="dms:Choice">
          <xsd:enumeration value="For Employers"/>
          <xsd:enumeration value="For Commuters"/>
          <xsd:enumeration value="Resource Library"/>
          <xsd:enumeration value="incenTrip"/>
          <xsd:enumeration value="Bikeways"/>
          <xsd:enumeration value="Chapter 30 Scoring"/>
          <xsd:enumeration value="Priority Letters"/>
          <xsd:enumeration value="Meeting Minutes"/>
          <xsd:enumeration value="Meeting Agendas"/>
          <xsd:enumeration value="Priority Letter Maps"/>
          <xsd:enumeration value="Attainment Report"/>
          <xsd:enumeration value="MBPAC"/>
          <xsd:enumeration value="STIP"/>
          <xsd:enumeration value="ZEEVIC"/>
          <xsd:enumeration value="BUILD"/>
          <xsd:enumeration value="INFRA"/>
        </xsd:restriction>
      </xsd:simpleType>
    </xsd:element>
  </xsd:schema>
  <xsd:schema xmlns:xsd="http://www.w3.org/2001/XMLSchema" xmlns:xs="http://www.w3.org/2001/XMLSchema" xmlns:dms="http://schemas.microsoft.com/office/2006/documentManagement/types" xmlns:pc="http://schemas.microsoft.com/office/infopath/2007/PartnerControls" targetNamespace="3f919f12-12a8-48ea-bd7d-1fbdce65187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ategory xmlns="3a04c534-3d27-4f18-8a25-09613d387b19" xsi:nil="true"/>
    <Sub_x002d_Category xmlns="3a04c534-3d27-4f18-8a25-09613d387b19" xsi:nil="true"/>
  </documentManagement>
</p:properties>
</file>

<file path=customXml/itemProps1.xml><?xml version="1.0" encoding="utf-8"?>
<ds:datastoreItem xmlns:ds="http://schemas.openxmlformats.org/officeDocument/2006/customXml" ds:itemID="{4B0ADA8A-A2D6-4F92-AD14-7A0F61E9788D}">
  <ds:schemaRefs>
    <ds:schemaRef ds:uri="http://schemas.microsoft.com/sharepoint/v3/contenttype/forms"/>
  </ds:schemaRefs>
</ds:datastoreItem>
</file>

<file path=customXml/itemProps2.xml><?xml version="1.0" encoding="utf-8"?>
<ds:datastoreItem xmlns:ds="http://schemas.openxmlformats.org/officeDocument/2006/customXml" ds:itemID="{C6694F42-7297-422A-ADCD-89B2AD810728}"/>
</file>

<file path=customXml/itemProps3.xml><?xml version="1.0" encoding="utf-8"?>
<ds:datastoreItem xmlns:ds="http://schemas.openxmlformats.org/officeDocument/2006/customXml" ds:itemID="{E7F355AA-5636-4008-81F2-B499475A66E5}">
  <ds:schemaRefs>
    <ds:schemaRef ds:uri="http://purl.org/dc/elements/1.1/"/>
    <ds:schemaRef ds:uri="http://purl.org/dc/terms/"/>
    <ds:schemaRef ds:uri="269f65b3-12dd-4708-be1b-59d65dfc2d92"/>
    <ds:schemaRef ds:uri="http://www.w3.org/XML/1998/namespace"/>
    <ds:schemaRef ds:uri="http://schemas.microsoft.com/office/infopath/2007/PartnerControls"/>
    <ds:schemaRef ds:uri="8a788ad4-f382-4838-988e-07fdbfb020d0"/>
    <ds:schemaRef ds:uri="http://schemas.openxmlformats.org/package/2006/metadata/core-properties"/>
    <ds:schemaRef ds:uri="http://purl.org/dc/dcmitype/"/>
    <ds:schemaRef ds:uri="http://schemas.microsoft.com/office/2006/documentManagement/types"/>
    <ds:schemaRef ds:uri="http://schemas.microsoft.com/sharepoint/v3"/>
    <ds:schemaRef ds:uri="http://schemas.microsoft.com/office/2006/metadata/properties"/>
  </ds:schemaRefs>
</ds:datastoreItem>
</file>

<file path=docMetadata/LabelInfo.xml><?xml version="1.0" encoding="utf-8"?>
<clbl:labelList xmlns:clbl="http://schemas.microsoft.com/office/2020/mipLabelMetadata">
  <clbl:label id="{b38cd27c-57ca-4597-be28-22df43dd47f1}" enabled="0" method="" siteId="{b38cd27c-57ca-4597-be28-22df43dd47f1}" removed="1"/>
  <clbl:label id="{cf90b97b-be46-4a00-9700-81ce4ff1b7f6}" enabled="0" method="" siteId="{cf90b97b-be46-4a00-9700-81ce4ff1b7f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INTRO</vt:lpstr>
      <vt:lpstr>Feasibility</vt:lpstr>
      <vt:lpstr>Semifinal Design</vt:lpstr>
      <vt:lpstr>Final Design</vt:lpstr>
      <vt:lpstr>Reference Data</vt:lpstr>
      <vt:lpstr>Feasibility!Print_Area</vt:lpstr>
      <vt:lpstr>'Final Design'!Print_Area</vt:lpstr>
      <vt:lpstr>INTRO!Print_Area</vt:lpstr>
      <vt:lpstr>'Semifinal Design'!Print_Area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Nate Evans</dc:creator>
  <cp:keywords/>
  <dc:description/>
  <cp:lastModifiedBy>Quinn Wallace</cp:lastModifiedBy>
  <cp:revision/>
  <dcterms:created xsi:type="dcterms:W3CDTF">2019-04-02T18:46:05Z</dcterms:created>
  <dcterms:modified xsi:type="dcterms:W3CDTF">2026-08-05T19:56:18Z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0x010100A32E59E43900A041AB301E9C6F8ACD76</vt:lpwstr>
  </property>
  <property fmtid="{D5CDD505-2E9C-101B-9397-08002B2CF9AE}" pid="3" name="MediaServiceImageTags">
    <vt:lpwstr/>
  </property>
</Properties>
</file>